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8920" yWindow="-120" windowWidth="29040" windowHeight="15840" tabRatio="778"/>
  </bookViews>
  <sheets>
    <sheet name="공내역서" sheetId="13" r:id="rId1"/>
  </sheets>
  <externalReferences>
    <externalReference r:id="rId2"/>
  </externalReferences>
  <definedNames>
    <definedName name="code" localSheetId="0">#REF!</definedName>
    <definedName name="code">#REF!</definedName>
    <definedName name="data" localSheetId="0">#REF!</definedName>
    <definedName name="data">#REF!</definedName>
    <definedName name="_xlnm.Print_Titles" localSheetId="0">공내역서!$1:$4</definedName>
    <definedName name="zhdk">'[1]일반문틀 설치'!$A$1:$L$25</definedName>
    <definedName name="ㅇ" localSheetId="0">#REF!</definedName>
    <definedName name="ㅇ">#REF!</definedName>
    <definedName name="ㅇㄹㄴㄻㄴㅇㄹ">#REF!</definedName>
    <definedName name="ㅇㅇ" localSheetId="0">#REF!</definedName>
    <definedName name="ㅇㅇ">#REF!</definedName>
    <definedName name="일1" localSheetId="0">#REF!</definedName>
    <definedName name="일1">#REF!</definedName>
    <definedName name="일2">#REF!</definedName>
    <definedName name="일3">#REF!</definedName>
    <definedName name="일4">#REF!</definedName>
    <definedName name="일5">#REF!</definedName>
    <definedName name="일6">#REF!</definedName>
    <definedName name="일7">#REF!</definedName>
    <definedName name="일8">#REF!</definedName>
    <definedName name="코어">'[1]샌딩 에폭시 도장'!$A$1:$L$25</definedName>
    <definedName name="코어천공">[1]스텐문틀설치!$A$1:$L$25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3" i="13" l="1"/>
  <c r="J103" i="13"/>
  <c r="K34" i="13"/>
  <c r="H34" i="13"/>
  <c r="F34" i="13"/>
  <c r="J34" i="13"/>
  <c r="L34" i="13" l="1"/>
  <c r="F56" i="13"/>
  <c r="K56" i="13"/>
  <c r="H56" i="13"/>
  <c r="J56" i="13"/>
  <c r="F37" i="13"/>
  <c r="K37" i="13"/>
  <c r="H37" i="13"/>
  <c r="J37" i="13"/>
  <c r="J94" i="13"/>
  <c r="H94" i="13"/>
  <c r="F94" i="13"/>
  <c r="K104" i="13"/>
  <c r="K102" i="13"/>
  <c r="J102" i="13"/>
  <c r="H102" i="13"/>
  <c r="F102" i="13"/>
  <c r="K101" i="13"/>
  <c r="J101" i="13"/>
  <c r="H101" i="13"/>
  <c r="F101" i="13"/>
  <c r="K100" i="13"/>
  <c r="J100" i="13"/>
  <c r="H100" i="13"/>
  <c r="F100" i="13"/>
  <c r="K99" i="13"/>
  <c r="J99" i="13"/>
  <c r="H99" i="13"/>
  <c r="F99" i="13"/>
  <c r="K96" i="13"/>
  <c r="K95" i="13"/>
  <c r="J95" i="13"/>
  <c r="K94" i="13"/>
  <c r="K93" i="13"/>
  <c r="J93" i="13"/>
  <c r="H93" i="13"/>
  <c r="F93" i="13"/>
  <c r="K92" i="13"/>
  <c r="J92" i="13"/>
  <c r="H92" i="13"/>
  <c r="F92" i="13"/>
  <c r="K91" i="13"/>
  <c r="J91" i="13"/>
  <c r="H91" i="13"/>
  <c r="F91" i="13"/>
  <c r="J50" i="13"/>
  <c r="H50" i="13"/>
  <c r="F50" i="13"/>
  <c r="K50" i="13"/>
  <c r="F38" i="13"/>
  <c r="H38" i="13"/>
  <c r="J38" i="13"/>
  <c r="K38" i="13"/>
  <c r="K88" i="13"/>
  <c r="K87" i="13"/>
  <c r="J87" i="13"/>
  <c r="K86" i="13"/>
  <c r="J86" i="13"/>
  <c r="H86" i="13"/>
  <c r="F86" i="13"/>
  <c r="K85" i="13"/>
  <c r="J85" i="13"/>
  <c r="H85" i="13"/>
  <c r="F85" i="13"/>
  <c r="K84" i="13"/>
  <c r="J84" i="13"/>
  <c r="H84" i="13"/>
  <c r="F84" i="13"/>
  <c r="K83" i="13"/>
  <c r="J83" i="13"/>
  <c r="H83" i="13"/>
  <c r="F83" i="13"/>
  <c r="K81" i="13"/>
  <c r="J81" i="13"/>
  <c r="K80" i="13"/>
  <c r="J80" i="13"/>
  <c r="H80" i="13"/>
  <c r="F80" i="13"/>
  <c r="K79" i="13"/>
  <c r="J79" i="13"/>
  <c r="H79" i="13"/>
  <c r="F79" i="13"/>
  <c r="K78" i="13"/>
  <c r="J78" i="13"/>
  <c r="H78" i="13"/>
  <c r="F78" i="13"/>
  <c r="K77" i="13"/>
  <c r="J77" i="13"/>
  <c r="H77" i="13"/>
  <c r="F77" i="13"/>
  <c r="K76" i="13"/>
  <c r="J76" i="13"/>
  <c r="H76" i="13"/>
  <c r="F76" i="13"/>
  <c r="K75" i="13"/>
  <c r="J75" i="13"/>
  <c r="H75" i="13"/>
  <c r="K72" i="13"/>
  <c r="K71" i="13"/>
  <c r="J71" i="13"/>
  <c r="K70" i="13"/>
  <c r="J70" i="13"/>
  <c r="H70" i="13"/>
  <c r="F70" i="13"/>
  <c r="K69" i="13"/>
  <c r="J69" i="13"/>
  <c r="H69" i="13"/>
  <c r="F69" i="13"/>
  <c r="K68" i="13"/>
  <c r="J68" i="13"/>
  <c r="H68" i="13"/>
  <c r="F68" i="13"/>
  <c r="K67" i="13"/>
  <c r="J67" i="13"/>
  <c r="H67" i="13"/>
  <c r="F67" i="13"/>
  <c r="K64" i="13"/>
  <c r="K63" i="13"/>
  <c r="J63" i="13"/>
  <c r="K62" i="13"/>
  <c r="J62" i="13"/>
  <c r="H62" i="13"/>
  <c r="F62" i="13"/>
  <c r="K61" i="13"/>
  <c r="J61" i="13"/>
  <c r="H61" i="13"/>
  <c r="F61" i="13"/>
  <c r="K60" i="13"/>
  <c r="J60" i="13"/>
  <c r="H60" i="13"/>
  <c r="F60" i="13"/>
  <c r="K59" i="13"/>
  <c r="J59" i="13"/>
  <c r="H59" i="13"/>
  <c r="F59" i="13"/>
  <c r="K58" i="13"/>
  <c r="J58" i="13"/>
  <c r="H58" i="13"/>
  <c r="F58" i="13"/>
  <c r="K57" i="13"/>
  <c r="J57" i="13"/>
  <c r="H57" i="13"/>
  <c r="F57" i="13"/>
  <c r="K55" i="13"/>
  <c r="J55" i="13"/>
  <c r="H55" i="13"/>
  <c r="F55" i="13"/>
  <c r="K54" i="13"/>
  <c r="J54" i="13"/>
  <c r="H54" i="13"/>
  <c r="F54" i="13"/>
  <c r="K53" i="13"/>
  <c r="J53" i="13"/>
  <c r="H53" i="13"/>
  <c r="F53" i="13"/>
  <c r="K52" i="13"/>
  <c r="J52" i="13"/>
  <c r="H52" i="13"/>
  <c r="F52" i="13"/>
  <c r="K51" i="13"/>
  <c r="J51" i="13"/>
  <c r="H51" i="13"/>
  <c r="F51" i="13"/>
  <c r="K49" i="13"/>
  <c r="J49" i="13"/>
  <c r="H49" i="13"/>
  <c r="F49" i="13"/>
  <c r="K48" i="13"/>
  <c r="J48" i="13"/>
  <c r="H48" i="13"/>
  <c r="F48" i="13"/>
  <c r="K47" i="13"/>
  <c r="J47" i="13"/>
  <c r="H47" i="13"/>
  <c r="F47" i="13"/>
  <c r="K44" i="13"/>
  <c r="K43" i="13"/>
  <c r="J43" i="13"/>
  <c r="J44" i="13" s="1"/>
  <c r="K42" i="13"/>
  <c r="J42" i="13"/>
  <c r="H42" i="13"/>
  <c r="F42" i="13"/>
  <c r="K41" i="13"/>
  <c r="J41" i="13"/>
  <c r="H41" i="13"/>
  <c r="F41" i="13"/>
  <c r="K40" i="13"/>
  <c r="J40" i="13"/>
  <c r="H40" i="13"/>
  <c r="F40" i="13"/>
  <c r="K39" i="13"/>
  <c r="J39" i="13"/>
  <c r="H39" i="13"/>
  <c r="F39" i="13"/>
  <c r="K36" i="13"/>
  <c r="J36" i="13"/>
  <c r="H36" i="13"/>
  <c r="F36" i="13"/>
  <c r="K35" i="13"/>
  <c r="J35" i="13"/>
  <c r="H35" i="13"/>
  <c r="F35" i="13"/>
  <c r="K33" i="13"/>
  <c r="J33" i="13"/>
  <c r="H33" i="13"/>
  <c r="F33" i="13"/>
  <c r="K32" i="13"/>
  <c r="J32" i="13"/>
  <c r="H32" i="13"/>
  <c r="F32" i="13"/>
  <c r="K31" i="13"/>
  <c r="J31" i="13"/>
  <c r="H31" i="13"/>
  <c r="F31" i="13"/>
  <c r="K29" i="13"/>
  <c r="J29" i="13"/>
  <c r="K28" i="13"/>
  <c r="J28" i="13"/>
  <c r="H28" i="13"/>
  <c r="F28" i="13"/>
  <c r="K27" i="13"/>
  <c r="J27" i="13"/>
  <c r="H27" i="13"/>
  <c r="F27" i="13"/>
  <c r="K26" i="13"/>
  <c r="J26" i="13"/>
  <c r="H26" i="13"/>
  <c r="F26" i="13"/>
  <c r="K25" i="13"/>
  <c r="J25" i="13"/>
  <c r="H25" i="13"/>
  <c r="F25" i="13"/>
  <c r="K24" i="13"/>
  <c r="J24" i="13"/>
  <c r="H24" i="13"/>
  <c r="F24" i="13"/>
  <c r="K23" i="13"/>
  <c r="J23" i="13"/>
  <c r="H23" i="13"/>
  <c r="F23" i="13"/>
  <c r="K22" i="13"/>
  <c r="J22" i="13"/>
  <c r="H22" i="13"/>
  <c r="F22" i="13"/>
  <c r="K21" i="13"/>
  <c r="J21" i="13"/>
  <c r="H21" i="13"/>
  <c r="F16" i="13"/>
  <c r="H16" i="13"/>
  <c r="J16" i="13"/>
  <c r="K16" i="13"/>
  <c r="J17" i="13"/>
  <c r="K17" i="13"/>
  <c r="J10" i="13"/>
  <c r="K10" i="13"/>
  <c r="F9" i="13"/>
  <c r="H9" i="13"/>
  <c r="J9" i="13"/>
  <c r="K9" i="13"/>
  <c r="F12" i="13"/>
  <c r="H12" i="13"/>
  <c r="J12" i="13"/>
  <c r="K12" i="13"/>
  <c r="F13" i="13"/>
  <c r="H13" i="13"/>
  <c r="J13" i="13"/>
  <c r="K13" i="13"/>
  <c r="F14" i="13"/>
  <c r="H14" i="13"/>
  <c r="J14" i="13"/>
  <c r="K14" i="13"/>
  <c r="F15" i="13"/>
  <c r="H15" i="13"/>
  <c r="J15" i="13"/>
  <c r="K15" i="13"/>
  <c r="H6" i="13"/>
  <c r="J6" i="13"/>
  <c r="K6" i="13"/>
  <c r="F7" i="13"/>
  <c r="H7" i="13"/>
  <c r="J7" i="13"/>
  <c r="K7" i="13"/>
  <c r="K8" i="13"/>
  <c r="J8" i="13"/>
  <c r="H8" i="13"/>
  <c r="F8" i="13"/>
  <c r="H71" i="13" l="1"/>
  <c r="H72" i="13" s="1"/>
  <c r="H103" i="13"/>
  <c r="H104" i="13" s="1"/>
  <c r="F103" i="13"/>
  <c r="L37" i="13"/>
  <c r="L56" i="13"/>
  <c r="F81" i="13"/>
  <c r="F71" i="13"/>
  <c r="F72" i="13" s="1"/>
  <c r="F95" i="13"/>
  <c r="F96" i="13" s="1"/>
  <c r="F87" i="13"/>
  <c r="L100" i="13"/>
  <c r="H29" i="13"/>
  <c r="H95" i="13"/>
  <c r="H96" i="13" s="1"/>
  <c r="H81" i="13"/>
  <c r="F63" i="13"/>
  <c r="F64" i="13" s="1"/>
  <c r="L50" i="13"/>
  <c r="L99" i="13"/>
  <c r="L102" i="13"/>
  <c r="H87" i="13"/>
  <c r="L101" i="13"/>
  <c r="L91" i="13"/>
  <c r="L92" i="13"/>
  <c r="L93" i="13"/>
  <c r="L94" i="13"/>
  <c r="H63" i="13"/>
  <c r="H17" i="13"/>
  <c r="L75" i="13"/>
  <c r="L76" i="13"/>
  <c r="L77" i="13"/>
  <c r="L78" i="13"/>
  <c r="L79" i="13"/>
  <c r="L80" i="13"/>
  <c r="L83" i="13"/>
  <c r="L84" i="13"/>
  <c r="L85" i="13"/>
  <c r="L86" i="13"/>
  <c r="L38" i="13"/>
  <c r="H43" i="13"/>
  <c r="L47" i="13"/>
  <c r="L48" i="13"/>
  <c r="L49" i="13"/>
  <c r="L51" i="13"/>
  <c r="L53" i="13"/>
  <c r="L54" i="13"/>
  <c r="L57" i="13"/>
  <c r="L58" i="13"/>
  <c r="L59" i="13"/>
  <c r="L60" i="13"/>
  <c r="L61" i="13"/>
  <c r="L62" i="13"/>
  <c r="F10" i="13"/>
  <c r="H10" i="13"/>
  <c r="L67" i="13"/>
  <c r="F43" i="13"/>
  <c r="F29" i="13"/>
  <c r="F17" i="13"/>
  <c r="L68" i="13"/>
  <c r="L69" i="13"/>
  <c r="L70" i="13"/>
  <c r="L21" i="13"/>
  <c r="L22" i="13"/>
  <c r="L23" i="13"/>
  <c r="L24" i="13"/>
  <c r="L25" i="13"/>
  <c r="L26" i="13"/>
  <c r="L27" i="13"/>
  <c r="L28" i="13"/>
  <c r="L31" i="13"/>
  <c r="L33" i="13"/>
  <c r="L35" i="13"/>
  <c r="L36" i="13"/>
  <c r="L39" i="13"/>
  <c r="L40" i="13"/>
  <c r="L41" i="13"/>
  <c r="L42" i="13"/>
  <c r="L55" i="13"/>
  <c r="L52" i="13"/>
  <c r="L16" i="13"/>
  <c r="L32" i="13"/>
  <c r="L15" i="13"/>
  <c r="L14" i="13"/>
  <c r="L12" i="13"/>
  <c r="L13" i="13"/>
  <c r="L9" i="13"/>
  <c r="L6" i="13"/>
  <c r="L7" i="13"/>
  <c r="L8" i="13"/>
  <c r="L103" i="13" l="1"/>
  <c r="F104" i="13"/>
  <c r="L72" i="13"/>
  <c r="L71" i="13"/>
  <c r="L81" i="13"/>
  <c r="L17" i="13"/>
  <c r="H88" i="13"/>
  <c r="F88" i="13"/>
  <c r="H44" i="13"/>
  <c r="L95" i="13"/>
  <c r="L87" i="13"/>
  <c r="L10" i="13"/>
  <c r="H18" i="13"/>
  <c r="L63" i="13"/>
  <c r="H64" i="13"/>
  <c r="L43" i="13"/>
  <c r="F44" i="13"/>
  <c r="F18" i="13"/>
  <c r="L29" i="13"/>
  <c r="K18" i="13"/>
  <c r="L44" i="13" l="1"/>
  <c r="L64" i="13"/>
  <c r="L18" i="13" l="1"/>
</calcChain>
</file>

<file path=xl/sharedStrings.xml><?xml version="1.0" encoding="utf-8"?>
<sst xmlns="http://schemas.openxmlformats.org/spreadsheetml/2006/main" count="215" uniqueCount="148">
  <si>
    <t>소      계</t>
    <phoneticPr fontId="2" type="noConversion"/>
  </si>
  <si>
    <t>수량</t>
    <phoneticPr fontId="2" type="noConversion"/>
  </si>
  <si>
    <t>단위</t>
    <phoneticPr fontId="2" type="noConversion"/>
  </si>
  <si>
    <t>재    료    비</t>
    <phoneticPr fontId="2" type="noConversion"/>
  </si>
  <si>
    <t>노    무    비</t>
    <phoneticPr fontId="2" type="noConversion"/>
  </si>
  <si>
    <t>비 고</t>
    <phoneticPr fontId="2" type="noConversion"/>
  </si>
  <si>
    <t>단 가</t>
    <phoneticPr fontId="2" type="noConversion"/>
  </si>
  <si>
    <t>금  액</t>
    <phoneticPr fontId="2" type="noConversion"/>
  </si>
  <si>
    <t>규     격</t>
    <phoneticPr fontId="2" type="noConversion"/>
  </si>
  <si>
    <t>단  가</t>
    <phoneticPr fontId="2" type="noConversion"/>
  </si>
  <si>
    <t>금   액</t>
    <phoneticPr fontId="2" type="noConversion"/>
  </si>
  <si>
    <t>경       비</t>
    <phoneticPr fontId="2" type="noConversion"/>
  </si>
  <si>
    <t>합       계</t>
    <phoneticPr fontId="2" type="noConversion"/>
  </si>
  <si>
    <t>품       명</t>
    <phoneticPr fontId="2" type="noConversion"/>
  </si>
  <si>
    <t>합     계</t>
    <phoneticPr fontId="2" type="noConversion"/>
  </si>
  <si>
    <t>보통인부</t>
    <phoneticPr fontId="2" type="noConversion"/>
  </si>
  <si>
    <t>내장공</t>
    <phoneticPr fontId="2" type="noConversion"/>
  </si>
  <si>
    <t>1.철거</t>
    <phoneticPr fontId="2" type="noConversion"/>
  </si>
  <si>
    <t>1-1)천장철거</t>
    <phoneticPr fontId="2" type="noConversion"/>
  </si>
  <si>
    <t>9.75*6.9</t>
    <phoneticPr fontId="2" type="noConversion"/>
  </si>
  <si>
    <t>㎡</t>
    <phoneticPr fontId="2" type="noConversion"/>
  </si>
  <si>
    <t>인건비</t>
    <phoneticPr fontId="2" type="noConversion"/>
  </si>
  <si>
    <t>건축목공</t>
    <phoneticPr fontId="2" type="noConversion"/>
  </si>
  <si>
    <t>보통인부</t>
    <phoneticPr fontId="2" type="noConversion"/>
  </si>
  <si>
    <t>인</t>
    <phoneticPr fontId="2" type="noConversion"/>
  </si>
  <si>
    <t>경량철골(텍스.합판)</t>
    <phoneticPr fontId="2" type="noConversion"/>
  </si>
  <si>
    <t xml:space="preserve">      계</t>
    <phoneticPr fontId="2" type="noConversion"/>
  </si>
  <si>
    <t>1-2)벽체철거</t>
    <phoneticPr fontId="2" type="noConversion"/>
  </si>
  <si>
    <t>비내력벽 철거</t>
    <phoneticPr fontId="2" type="noConversion"/>
  </si>
  <si>
    <t>㎥</t>
    <phoneticPr fontId="2" type="noConversion"/>
  </si>
  <si>
    <t>2700*2500*400(철근)</t>
    <phoneticPr fontId="2" type="noConversion"/>
  </si>
  <si>
    <t>6600*3500*230(무근)</t>
    <phoneticPr fontId="2" type="noConversion"/>
  </si>
  <si>
    <t>잡재료비</t>
    <phoneticPr fontId="2" type="noConversion"/>
  </si>
  <si>
    <t>폐기물처리외</t>
    <phoneticPr fontId="2" type="noConversion"/>
  </si>
  <si>
    <t>식</t>
    <phoneticPr fontId="2" type="noConversion"/>
  </si>
  <si>
    <t>특별인부</t>
    <phoneticPr fontId="2" type="noConversion"/>
  </si>
  <si>
    <t>소      계</t>
    <phoneticPr fontId="2" type="noConversion"/>
  </si>
  <si>
    <t>2-1)천장 보강</t>
    <phoneticPr fontId="2" type="noConversion"/>
  </si>
  <si>
    <t>경량철골틀 보강</t>
    <phoneticPr fontId="2" type="noConversion"/>
  </si>
  <si>
    <t>9750*6900</t>
    <phoneticPr fontId="2" type="noConversion"/>
  </si>
  <si>
    <t>석고보드 취부</t>
    <phoneticPr fontId="2" type="noConversion"/>
  </si>
  <si>
    <t>900*1800*9.5</t>
    <phoneticPr fontId="2" type="noConversion"/>
  </si>
  <si>
    <t>매</t>
    <phoneticPr fontId="2" type="noConversion"/>
  </si>
  <si>
    <t>재료비5%</t>
    <phoneticPr fontId="2" type="noConversion"/>
  </si>
  <si>
    <t>인건비(경량철골틀)</t>
    <phoneticPr fontId="2" type="noConversion"/>
  </si>
  <si>
    <t>내장공</t>
    <phoneticPr fontId="2" type="noConversion"/>
  </si>
  <si>
    <t>인건비(석고보드)2겹붙임</t>
    <phoneticPr fontId="2" type="noConversion"/>
  </si>
  <si>
    <t xml:space="preserve">     계</t>
    <phoneticPr fontId="2" type="noConversion"/>
  </si>
  <si>
    <t xml:space="preserve">석고보드 </t>
    <phoneticPr fontId="2" type="noConversion"/>
  </si>
  <si>
    <t>출입문(ABS도어)</t>
    <phoneticPr fontId="2" type="noConversion"/>
  </si>
  <si>
    <t>900*2100*110</t>
    <phoneticPr fontId="2" type="noConversion"/>
  </si>
  <si>
    <t>Set</t>
    <phoneticPr fontId="2" type="noConversion"/>
  </si>
  <si>
    <t>매</t>
    <phoneticPr fontId="2" type="noConversion"/>
  </si>
  <si>
    <t>m</t>
    <phoneticPr fontId="2" type="noConversion"/>
  </si>
  <si>
    <t>900*1800*9.5</t>
    <phoneticPr fontId="2" type="noConversion"/>
  </si>
  <si>
    <t>스터드(75KS)</t>
    <phoneticPr fontId="2" type="noConversion"/>
  </si>
  <si>
    <t>런너(75KS)</t>
    <phoneticPr fontId="2" type="noConversion"/>
  </si>
  <si>
    <t>75*45*0.8</t>
    <phoneticPr fontId="2" type="noConversion"/>
  </si>
  <si>
    <t>77*40*0.8</t>
    <phoneticPr fontId="2" type="noConversion"/>
  </si>
  <si>
    <t>출입문(ABS도어)문틀</t>
    <phoneticPr fontId="2" type="noConversion"/>
  </si>
  <si>
    <t>835*2035*35</t>
    <phoneticPr fontId="2" type="noConversion"/>
  </si>
  <si>
    <t>몰딩제</t>
    <phoneticPr fontId="2" type="noConversion"/>
  </si>
  <si>
    <t>80*10*2400</t>
    <phoneticPr fontId="2" type="noConversion"/>
  </si>
  <si>
    <t xml:space="preserve">ea </t>
    <phoneticPr fontId="2" type="noConversion"/>
  </si>
  <si>
    <t xml:space="preserve">잡재료비 </t>
    <phoneticPr fontId="2" type="noConversion"/>
  </si>
  <si>
    <t>재료비5%</t>
    <phoneticPr fontId="2" type="noConversion"/>
  </si>
  <si>
    <t>식</t>
    <phoneticPr fontId="2" type="noConversion"/>
  </si>
  <si>
    <t>인건비</t>
    <phoneticPr fontId="2" type="noConversion"/>
  </si>
  <si>
    <t>내장공</t>
    <phoneticPr fontId="2" type="noConversion"/>
  </si>
  <si>
    <t>보통인부</t>
    <phoneticPr fontId="2" type="noConversion"/>
  </si>
  <si>
    <t>인</t>
    <phoneticPr fontId="2" type="noConversion"/>
  </si>
  <si>
    <t>식자재창고 앵글선반</t>
    <phoneticPr fontId="2" type="noConversion"/>
  </si>
  <si>
    <t>400*2300*2000</t>
    <phoneticPr fontId="2" type="noConversion"/>
  </si>
  <si>
    <t>3.설비공사</t>
    <phoneticPr fontId="2" type="noConversion"/>
  </si>
  <si>
    <t>본</t>
    <phoneticPr fontId="2" type="noConversion"/>
  </si>
  <si>
    <t>75mm 소켓</t>
    <phoneticPr fontId="2" type="noConversion"/>
  </si>
  <si>
    <t>전산볼트</t>
    <phoneticPr fontId="2" type="noConversion"/>
  </si>
  <si>
    <t>일반용배수관(VG1)</t>
    <phoneticPr fontId="2" type="noConversion"/>
  </si>
  <si>
    <t>75*89.9*5.5*4000</t>
    <phoneticPr fontId="2" type="noConversion"/>
  </si>
  <si>
    <t>소제구</t>
    <phoneticPr fontId="2" type="noConversion"/>
  </si>
  <si>
    <t>75mm 엘보</t>
    <phoneticPr fontId="2" type="noConversion"/>
  </si>
  <si>
    <t xml:space="preserve">75mm </t>
    <phoneticPr fontId="2" type="noConversion"/>
  </si>
  <si>
    <t>M-10</t>
    <phoneticPr fontId="2" type="noConversion"/>
  </si>
  <si>
    <t>수도용경질폴리염화비닐관</t>
    <phoneticPr fontId="2" type="noConversion"/>
  </si>
  <si>
    <t>HI-VP 20mm*4000</t>
    <phoneticPr fontId="2" type="noConversion"/>
  </si>
  <si>
    <t xml:space="preserve">수도용이음관 </t>
    <phoneticPr fontId="2" type="noConversion"/>
  </si>
  <si>
    <t>일체</t>
    <phoneticPr fontId="2" type="noConversion"/>
  </si>
  <si>
    <t>개소</t>
    <phoneticPr fontId="2" type="noConversion"/>
  </si>
  <si>
    <t>씽크대수전</t>
    <phoneticPr fontId="2" type="noConversion"/>
  </si>
  <si>
    <t>건식코아드릴</t>
    <phoneticPr fontId="2" type="noConversion"/>
  </si>
  <si>
    <t>100mm</t>
    <phoneticPr fontId="2" type="noConversion"/>
  </si>
  <si>
    <t>15mm*25t</t>
    <phoneticPr fontId="2" type="noConversion"/>
  </si>
  <si>
    <t>76mm*25t</t>
    <phoneticPr fontId="2" type="noConversion"/>
  </si>
  <si>
    <t>잡재료비</t>
    <phoneticPr fontId="2" type="noConversion"/>
  </si>
  <si>
    <t>배관공</t>
    <phoneticPr fontId="2" type="noConversion"/>
  </si>
  <si>
    <t>배관공(수도용)</t>
    <phoneticPr fontId="2" type="noConversion"/>
  </si>
  <si>
    <t>보통인부</t>
    <phoneticPr fontId="2" type="noConversion"/>
  </si>
  <si>
    <t>소      계</t>
    <phoneticPr fontId="2" type="noConversion"/>
  </si>
  <si>
    <t>보온재(고무발포보온재)</t>
    <phoneticPr fontId="2" type="noConversion"/>
  </si>
  <si>
    <t>4.미장공사</t>
    <phoneticPr fontId="2" type="noConversion"/>
  </si>
  <si>
    <t>모르타르</t>
    <phoneticPr fontId="2" type="noConversion"/>
  </si>
  <si>
    <t>레미탈40kg</t>
    <phoneticPr fontId="2" type="noConversion"/>
  </si>
  <si>
    <t>포</t>
    <phoneticPr fontId="2" type="noConversion"/>
  </si>
  <si>
    <t>공구손료및경장비</t>
    <phoneticPr fontId="2" type="noConversion"/>
  </si>
  <si>
    <t>미장공</t>
    <phoneticPr fontId="2" type="noConversion"/>
  </si>
  <si>
    <t>5.페인트 칠</t>
    <phoneticPr fontId="2" type="noConversion"/>
  </si>
  <si>
    <t>5-1)바탕만들기</t>
    <phoneticPr fontId="2" type="noConversion"/>
  </si>
  <si>
    <t>퍼티</t>
    <phoneticPr fontId="2" type="noConversion"/>
  </si>
  <si>
    <t>연마지</t>
    <phoneticPr fontId="2" type="noConversion"/>
  </si>
  <si>
    <t>공구손료</t>
    <phoneticPr fontId="2" type="noConversion"/>
  </si>
  <si>
    <t>#100~180</t>
    <phoneticPr fontId="2" type="noConversion"/>
  </si>
  <si>
    <t>인건비의2%</t>
    <phoneticPr fontId="2" type="noConversion"/>
  </si>
  <si>
    <t>도장공</t>
    <phoneticPr fontId="2" type="noConversion"/>
  </si>
  <si>
    <t>㎡</t>
    <phoneticPr fontId="2" type="noConversion"/>
  </si>
  <si>
    <t>5-2)수성페인트 롤러칠</t>
    <phoneticPr fontId="2" type="noConversion"/>
  </si>
  <si>
    <t xml:space="preserve">      계</t>
    <phoneticPr fontId="2" type="noConversion"/>
  </si>
  <si>
    <t>에멀션페인트</t>
    <phoneticPr fontId="2" type="noConversion"/>
  </si>
  <si>
    <t>KSM-6010(2급)</t>
    <phoneticPr fontId="2" type="noConversion"/>
  </si>
  <si>
    <t>재료비6%</t>
    <phoneticPr fontId="2" type="noConversion"/>
  </si>
  <si>
    <t>2회칠</t>
    <phoneticPr fontId="2" type="noConversion"/>
  </si>
  <si>
    <t>6.바닥재설치</t>
    <phoneticPr fontId="2" type="noConversion"/>
  </si>
  <si>
    <t>3.0*457.2*457.2</t>
    <phoneticPr fontId="2" type="noConversion"/>
  </si>
  <si>
    <t>비닐타일(스톤)</t>
    <phoneticPr fontId="2" type="noConversion"/>
  </si>
  <si>
    <t>접착제</t>
    <phoneticPr fontId="2" type="noConversion"/>
  </si>
  <si>
    <t>인건비</t>
    <phoneticPr fontId="2" type="noConversion"/>
  </si>
  <si>
    <t>내장공</t>
    <phoneticPr fontId="2" type="noConversion"/>
  </si>
  <si>
    <t>보통인부</t>
    <phoneticPr fontId="2" type="noConversion"/>
  </si>
  <si>
    <t>소      계</t>
    <phoneticPr fontId="2" type="noConversion"/>
  </si>
  <si>
    <t>7.기타공사</t>
    <phoneticPr fontId="2" type="noConversion"/>
  </si>
  <si>
    <t>씽크대</t>
    <phoneticPr fontId="2" type="noConversion"/>
  </si>
  <si>
    <t>배식대</t>
    <phoneticPr fontId="2" type="noConversion"/>
  </si>
  <si>
    <t>2-2)식자재창고 및 출입구칸막이설치.터닝도어설치</t>
    <phoneticPr fontId="2" type="noConversion"/>
  </si>
  <si>
    <t>터닝도어</t>
    <phoneticPr fontId="2" type="noConversion"/>
  </si>
  <si>
    <t>900*2100*120</t>
    <phoneticPr fontId="2" type="noConversion"/>
  </si>
  <si>
    <t>m</t>
    <phoneticPr fontId="2" type="noConversion"/>
  </si>
  <si>
    <t xml:space="preserve">열선 </t>
    <phoneticPr fontId="2" type="noConversion"/>
  </si>
  <si>
    <t>KSD-800C</t>
    <phoneticPr fontId="2" type="noConversion"/>
  </si>
  <si>
    <t>2630*6650</t>
    <phoneticPr fontId="2" type="noConversion"/>
  </si>
  <si>
    <t>SGP판넬(기존 자재사용)</t>
    <phoneticPr fontId="2" type="noConversion"/>
  </si>
  <si>
    <t>식</t>
    <phoneticPr fontId="2" type="noConversion"/>
  </si>
  <si>
    <t>대</t>
    <phoneticPr fontId="2" type="noConversion"/>
  </si>
  <si>
    <t>주방출입문교체(미장,방수)</t>
    <phoneticPr fontId="2" type="noConversion"/>
  </si>
  <si>
    <t>인건비(소운반.상차)</t>
    <phoneticPr fontId="2" type="noConversion"/>
  </si>
  <si>
    <t>세면대 설치</t>
    <phoneticPr fontId="2" type="noConversion"/>
  </si>
  <si>
    <t>식</t>
    <phoneticPr fontId="2" type="noConversion"/>
  </si>
  <si>
    <t>3층 내부 구내식당 설치 기초공사</t>
    <phoneticPr fontId="2" type="noConversion"/>
  </si>
  <si>
    <t>2.천장.식자재창고.출입구칸막이 설치(창호공사)</t>
    <phoneticPr fontId="2" type="noConversion"/>
  </si>
  <si>
    <t>공  내  역  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</si>
</sst>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76" formatCode="#,##0_ "/>
    <numFmt numFmtId="179" formatCode="_-* #,##0.00\ &quot;DM&quot;_-;\-* #,##0.00\ &quot;DM&quot;_-;_-* &quot;-&quot;??\ &quot;DM&quot;_-;_-@_-"/>
    <numFmt numFmtId="180" formatCode="&quot;₩&quot;#,##0.00;[Red]&quot;₩&quot;&quot;₩&quot;&quot;₩&quot;&quot;₩&quot;&quot;₩&quot;&quot;₩&quot;\-#,##0.00"/>
    <numFmt numFmtId="181" formatCode="_ * #,##0_ ;_ * \-#,##0_ ;_ * &quot;-&quot;_ ;_ @_ "/>
    <numFmt numFmtId="182" formatCode="_ * #,##0.00_ ;_ * \-#,##0.00_ ;_ * &quot;-&quot;??_ ;_ @_ "/>
    <numFmt numFmtId="183" formatCode="0.0000000000%"/>
    <numFmt numFmtId="184" formatCode="_(&quot;$&quot;* #,##0.0_);_(&quot;$&quot;* \(#,##0.0\);_(&quot;$&quot;* &quot;-&quot;??_);_(@_)"/>
    <numFmt numFmtId="185" formatCode="_-* #,##0.00_-;\-* #,##0.00_-;_-* &quot;-&quot;_-;_-@_-"/>
    <numFmt numFmtId="187" formatCode="_-* #,##0.0_-;\-* #,##0.0_-;_-* &quot;-&quot;_-;_-@_-"/>
  </numFmts>
  <fonts count="22">
    <font>
      <sz val="11"/>
      <name val="돋움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b/>
      <sz val="9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3">
    <xf numFmtId="0" fontId="0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/>
    <xf numFmtId="41" fontId="3" fillId="0" borderId="0" applyFont="0" applyFill="0" applyBorder="0" applyAlignment="0" applyProtection="0"/>
    <xf numFmtId="0" fontId="6" fillId="0" borderId="0"/>
    <xf numFmtId="0" fontId="1" fillId="0" borderId="0"/>
    <xf numFmtId="179" fontId="3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18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6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 applyNumberFormat="0" applyFill="0" applyBorder="0" applyAlignment="0" applyProtection="0"/>
    <xf numFmtId="10" fontId="9" fillId="3" borderId="3" applyNumberFormat="0" applyBorder="0" applyAlignment="0" applyProtection="0"/>
    <xf numFmtId="184" fontId="3" fillId="0" borderId="0"/>
    <xf numFmtId="0" fontId="6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3" fillId="0" borderId="0"/>
    <xf numFmtId="0" fontId="3" fillId="0" borderId="0"/>
  </cellStyleXfs>
  <cellXfs count="53">
    <xf numFmtId="0" fontId="0" fillId="0" borderId="0" xfId="0"/>
    <xf numFmtId="41" fontId="15" fillId="0" borderId="0" xfId="0" applyNumberFormat="1" applyFont="1" applyAlignment="1">
      <alignment horizontal="center" vertical="center"/>
    </xf>
    <xf numFmtId="41" fontId="15" fillId="0" borderId="0" xfId="6" applyNumberFormat="1" applyFont="1" applyAlignment="1">
      <alignment vertical="center"/>
    </xf>
    <xf numFmtId="41" fontId="15" fillId="0" borderId="0" xfId="0" applyNumberFormat="1" applyFont="1" applyAlignment="1">
      <alignment vertical="center"/>
    </xf>
    <xf numFmtId="41" fontId="16" fillId="0" borderId="0" xfId="0" applyNumberFormat="1" applyFont="1" applyAlignment="1">
      <alignment vertical="center"/>
    </xf>
    <xf numFmtId="41" fontId="16" fillId="0" borderId="0" xfId="0" applyNumberFormat="1" applyFont="1" applyFill="1" applyAlignment="1">
      <alignment horizontal="center" vertical="center"/>
    </xf>
    <xf numFmtId="41" fontId="16" fillId="0" borderId="0" xfId="0" applyNumberFormat="1" applyFont="1" applyFill="1" applyAlignment="1">
      <alignment vertical="center"/>
    </xf>
    <xf numFmtId="41" fontId="17" fillId="0" borderId="3" xfId="0" applyNumberFormat="1" applyFont="1" applyFill="1" applyBorder="1" applyAlignment="1">
      <alignment horizontal="left" vertical="center"/>
    </xf>
    <xf numFmtId="185" fontId="15" fillId="0" borderId="0" xfId="0" applyNumberFormat="1" applyFont="1" applyAlignment="1">
      <alignment horizontal="center" vertical="center"/>
    </xf>
    <xf numFmtId="41" fontId="20" fillId="0" borderId="3" xfId="0" applyNumberFormat="1" applyFont="1" applyFill="1" applyBorder="1" applyAlignment="1">
      <alignment horizontal="left" vertical="center"/>
    </xf>
    <xf numFmtId="41" fontId="19" fillId="0" borderId="3" xfId="6" applyNumberFormat="1" applyFont="1" applyBorder="1" applyAlignment="1">
      <alignment horizontal="left" vertical="center"/>
    </xf>
    <xf numFmtId="41" fontId="17" fillId="0" borderId="3" xfId="6" applyNumberFormat="1" applyFont="1" applyBorder="1" applyAlignment="1">
      <alignment vertical="center"/>
    </xf>
    <xf numFmtId="41" fontId="17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1" fontId="15" fillId="0" borderId="0" xfId="6" applyNumberFormat="1" applyFont="1" applyAlignment="1">
      <alignment horizontal="left" vertical="center"/>
    </xf>
    <xf numFmtId="38" fontId="17" fillId="0" borderId="3" xfId="1" applyNumberFormat="1" applyFont="1" applyBorder="1" applyAlignment="1">
      <alignment vertical="center"/>
    </xf>
    <xf numFmtId="41" fontId="14" fillId="4" borderId="3" xfId="6" applyNumberFormat="1" applyFont="1" applyFill="1" applyBorder="1" applyAlignment="1">
      <alignment horizontal="center" vertical="center"/>
    </xf>
    <xf numFmtId="41" fontId="14" fillId="0" borderId="6" xfId="0" applyNumberFormat="1" applyFont="1" applyFill="1" applyBorder="1" applyAlignment="1">
      <alignment horizontal="left" vertical="center"/>
    </xf>
    <xf numFmtId="41" fontId="12" fillId="0" borderId="2" xfId="6" applyNumberFormat="1" applyFont="1" applyBorder="1" applyAlignment="1">
      <alignment horizontal="left" vertical="center"/>
    </xf>
    <xf numFmtId="41" fontId="12" fillId="0" borderId="2" xfId="0" applyNumberFormat="1" applyFont="1" applyFill="1" applyBorder="1" applyAlignment="1">
      <alignment horizontal="center" vertical="center"/>
    </xf>
    <xf numFmtId="41" fontId="18" fillId="0" borderId="2" xfId="0" applyNumberFormat="1" applyFont="1" applyFill="1" applyBorder="1" applyAlignment="1">
      <alignment horizontal="center" vertical="center"/>
    </xf>
    <xf numFmtId="41" fontId="17" fillId="0" borderId="2" xfId="6" applyNumberFormat="1" applyFont="1" applyBorder="1" applyAlignment="1">
      <alignment vertical="center"/>
    </xf>
    <xf numFmtId="38" fontId="17" fillId="0" borderId="2" xfId="1" applyNumberFormat="1" applyFont="1" applyBorder="1" applyAlignment="1">
      <alignment vertical="center"/>
    </xf>
    <xf numFmtId="41" fontId="12" fillId="0" borderId="7" xfId="0" applyNumberFormat="1" applyFont="1" applyFill="1" applyBorder="1" applyAlignment="1">
      <alignment horizontal="center" vertical="center"/>
    </xf>
    <xf numFmtId="41" fontId="21" fillId="0" borderId="3" xfId="6" applyNumberFormat="1" applyFont="1" applyBorder="1" applyAlignment="1">
      <alignment horizontal="left" vertical="center"/>
    </xf>
    <xf numFmtId="41" fontId="20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41" fontId="20" fillId="0" borderId="3" xfId="6" applyNumberFormat="1" applyFont="1" applyBorder="1" applyAlignment="1">
      <alignment vertical="center"/>
    </xf>
    <xf numFmtId="38" fontId="20" fillId="0" borderId="3" xfId="1" applyNumberFormat="1" applyFont="1" applyBorder="1" applyAlignment="1">
      <alignment vertical="center"/>
    </xf>
    <xf numFmtId="41" fontId="17" fillId="0" borderId="6" xfId="0" applyNumberFormat="1" applyFont="1" applyFill="1" applyBorder="1" applyAlignment="1">
      <alignment horizontal="left" vertical="center"/>
    </xf>
    <xf numFmtId="187" fontId="17" fillId="0" borderId="3" xfId="0" applyNumberFormat="1" applyFont="1" applyFill="1" applyBorder="1" applyAlignment="1">
      <alignment horizontal="center" vertical="center"/>
    </xf>
    <xf numFmtId="41" fontId="19" fillId="0" borderId="2" xfId="6" applyNumberFormat="1" applyFont="1" applyBorder="1" applyAlignment="1">
      <alignment horizontal="left" vertical="center"/>
    </xf>
    <xf numFmtId="187" fontId="17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1" fontId="17" fillId="0" borderId="7" xfId="0" applyNumberFormat="1" applyFont="1" applyFill="1" applyBorder="1" applyAlignment="1">
      <alignment horizontal="center" vertical="center"/>
    </xf>
    <xf numFmtId="41" fontId="19" fillId="0" borderId="6" xfId="6" applyNumberFormat="1" applyFont="1" applyBorder="1" applyAlignment="1">
      <alignment horizontal="left" vertical="center"/>
    </xf>
    <xf numFmtId="41" fontId="17" fillId="0" borderId="2" xfId="0" applyNumberFormat="1" applyFont="1" applyFill="1" applyBorder="1" applyAlignment="1">
      <alignment horizontal="center" vertical="center"/>
    </xf>
    <xf numFmtId="41" fontId="16" fillId="0" borderId="11" xfId="0" applyNumberFormat="1" applyFont="1" applyBorder="1" applyAlignment="1">
      <alignment horizontal="left" vertical="center"/>
    </xf>
    <xf numFmtId="41" fontId="13" fillId="0" borderId="8" xfId="0" applyNumberFormat="1" applyFont="1" applyBorder="1" applyAlignment="1">
      <alignment horizontal="center" vertical="center"/>
    </xf>
    <xf numFmtId="41" fontId="13" fillId="0" borderId="9" xfId="0" applyNumberFormat="1" applyFont="1" applyBorder="1" applyAlignment="1">
      <alignment horizontal="center" vertical="center"/>
    </xf>
    <xf numFmtId="41" fontId="13" fillId="0" borderId="10" xfId="0" applyNumberFormat="1" applyFont="1" applyBorder="1" applyAlignment="1">
      <alignment horizontal="center" vertical="center"/>
    </xf>
    <xf numFmtId="41" fontId="14" fillId="4" borderId="3" xfId="0" applyNumberFormat="1" applyFont="1" applyFill="1" applyBorder="1" applyAlignment="1">
      <alignment horizontal="center" vertical="center"/>
    </xf>
    <xf numFmtId="41" fontId="14" fillId="4" borderId="4" xfId="6" applyNumberFormat="1" applyFont="1" applyFill="1" applyBorder="1" applyAlignment="1">
      <alignment horizontal="center" vertical="center"/>
    </xf>
    <xf numFmtId="41" fontId="14" fillId="4" borderId="5" xfId="6" applyNumberFormat="1" applyFont="1" applyFill="1" applyBorder="1" applyAlignment="1">
      <alignment horizontal="center" vertical="center"/>
    </xf>
    <xf numFmtId="185" fontId="14" fillId="4" borderId="3" xfId="0" applyNumberFormat="1" applyFont="1" applyFill="1" applyBorder="1" applyAlignment="1">
      <alignment horizontal="center" vertical="center"/>
    </xf>
    <xf numFmtId="41" fontId="14" fillId="4" borderId="3" xfId="6" applyNumberFormat="1" applyFont="1" applyFill="1" applyBorder="1" applyAlignment="1">
      <alignment horizontal="center" vertical="center"/>
    </xf>
    <xf numFmtId="41" fontId="20" fillId="0" borderId="6" xfId="0" applyNumberFormat="1" applyFont="1" applyFill="1" applyBorder="1" applyAlignment="1">
      <alignment horizontal="left" vertical="center"/>
    </xf>
    <xf numFmtId="41" fontId="21" fillId="0" borderId="2" xfId="6" applyNumberFormat="1" applyFont="1" applyBorder="1" applyAlignment="1">
      <alignment horizontal="left" vertical="center"/>
    </xf>
    <xf numFmtId="41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20" fillId="0" borderId="2" xfId="6" applyNumberFormat="1" applyFont="1" applyBorder="1" applyAlignment="1">
      <alignment vertical="center"/>
    </xf>
    <xf numFmtId="38" fontId="20" fillId="0" borderId="2" xfId="1" applyNumberFormat="1" applyFont="1" applyBorder="1" applyAlignment="1">
      <alignment vertical="center"/>
    </xf>
    <xf numFmtId="41" fontId="20" fillId="0" borderId="7" xfId="0" applyNumberFormat="1" applyFont="1" applyFill="1" applyBorder="1" applyAlignment="1">
      <alignment horizontal="center" vertical="center"/>
    </xf>
  </cellXfs>
  <cellStyles count="33">
    <cellStyle name="AeE­ [0]_INQUIRY ¿μ¾÷AßAø " xfId="11"/>
    <cellStyle name="AeE­_INQUIRY ¿μ¾÷AßAø " xfId="12"/>
    <cellStyle name="ALIGNMENT" xfId="13"/>
    <cellStyle name="AÞ¸¶ [0]_INQUIRY ¿μ¾÷AßAø " xfId="14"/>
    <cellStyle name="AÞ¸¶_INQUIRY ¿μ¾÷AßAø " xfId="15"/>
    <cellStyle name="C￥AØ_¿μ¾÷CoE² " xfId="16"/>
    <cellStyle name="Comma [0]_ SG&amp;A Bridge " xfId="17"/>
    <cellStyle name="Comma_ SG&amp;A Bridge " xfId="18"/>
    <cellStyle name="Currency [0]_ SG&amp;A Bridge " xfId="19"/>
    <cellStyle name="Currency_ SG&amp;A Bridge " xfId="20"/>
    <cellStyle name="Grey" xfId="21"/>
    <cellStyle name="Header1" xfId="22"/>
    <cellStyle name="Header2" xfId="23"/>
    <cellStyle name="Hyperlink_NEGS" xfId="24"/>
    <cellStyle name="Input [yellow]" xfId="25"/>
    <cellStyle name="Normal - Style1" xfId="26"/>
    <cellStyle name="Normal_ SG&amp;A Bridge " xfId="27"/>
    <cellStyle name="Œ…?æ맖?e [0.00]_laroux" xfId="28"/>
    <cellStyle name="Œ…?æ맖?e_laroux" xfId="29"/>
    <cellStyle name="Percent [2]" xfId="30"/>
    <cellStyle name="똿뗦먛귟 [0.00]_PRODUCT DETAIL Q1" xfId="1"/>
    <cellStyle name="똿뗦먛귟_PRODUCT DETAIL Q1" xfId="2"/>
    <cellStyle name="믅됞 [0.00]_PRODUCT DETAIL Q1" xfId="3"/>
    <cellStyle name="믅됞_PRODUCT DETAIL Q1" xfId="4"/>
    <cellStyle name="뷭?_BOOKSHIP" xfId="5"/>
    <cellStyle name="쉼표 [0] 2" xfId="6"/>
    <cellStyle name="스타일 1" xfId="7"/>
    <cellStyle name="지정되지 않음" xfId="8"/>
    <cellStyle name="콤마 [0]_1202" xfId="9"/>
    <cellStyle name="콤마_1202" xfId="10"/>
    <cellStyle name="표준" xfId="0" builtinId="0"/>
    <cellStyle name="표준 2 3" xfId="32"/>
    <cellStyle name="표준 4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64;&#50885;\&#48149;&#49464;&#50885;\swp\swp\&#49444;&#44228;\&#44396;&#47196;2&#54156;&#54532;&#51109;\99cost\&#51068;&#50948;&#45824;&#44032;\&#44592;&#53440;&#51068;&#5094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99년1월"/>
      <sheetName val="물가자료1월"/>
      <sheetName val="유통물가1월"/>
      <sheetName val="재료단가"/>
      <sheetName val="권양기 설치"/>
      <sheetName val="랙크바제작"/>
      <sheetName val="로라게이트 문틀설치"/>
      <sheetName val="로라게이트 문틀 제작"/>
      <sheetName val="메인로라"/>
      <sheetName val="문비설치"/>
      <sheetName val="문비제작"/>
      <sheetName val="일반문틀 설치"/>
      <sheetName val="일반문틀제작"/>
      <sheetName val="샌딩 에폭시 도장"/>
      <sheetName val="스텐문틀설치"/>
      <sheetName val="스텐문틀 제작"/>
      <sheetName val="일반도장"/>
      <sheetName val="잡철물 제작 설치"/>
      <sheetName val="잡철물 설치"/>
      <sheetName val="잡철물 제작"/>
      <sheetName val="사이드 로라"/>
      <sheetName val="스텐카바 제작설치"/>
      <sheetName val="스텐카바전동(2)"/>
      <sheetName val="스텐카바전동(3)"/>
      <sheetName val="스텐카바전동(5)"/>
      <sheetName val="스텐카바전동(7)"/>
      <sheetName val="바닥고무교체(m당)"/>
      <sheetName val="바닥고무교체(m당) (2)"/>
      <sheetName val="기어박스분해(5톤)"/>
      <sheetName val="코어천공"/>
      <sheetName val="쌍송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문틀  설치 ( TON 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>기계기사 1급</v>
          </cell>
          <cell r="C4">
            <v>3.9</v>
          </cell>
          <cell r="D4" t="str">
            <v>인</v>
          </cell>
          <cell r="E4">
            <v>335302</v>
          </cell>
          <cell r="F4">
            <v>85975</v>
          </cell>
          <cell r="G4">
            <v>335302</v>
          </cell>
        </row>
        <row r="5">
          <cell r="A5" t="str">
            <v>플랜트기계설치공</v>
          </cell>
          <cell r="C5">
            <v>3.96</v>
          </cell>
          <cell r="D5" t="str">
            <v>인</v>
          </cell>
          <cell r="E5">
            <v>328561</v>
          </cell>
          <cell r="F5">
            <v>82970</v>
          </cell>
          <cell r="G5">
            <v>328561</v>
          </cell>
        </row>
        <row r="6">
          <cell r="A6" t="str">
            <v>플랜트 용접공</v>
          </cell>
          <cell r="C6">
            <v>6.62</v>
          </cell>
          <cell r="D6" t="str">
            <v>인</v>
          </cell>
          <cell r="E6">
            <v>592437</v>
          </cell>
          <cell r="F6">
            <v>89492</v>
          </cell>
          <cell r="G6">
            <v>592437</v>
          </cell>
        </row>
        <row r="7">
          <cell r="A7" t="str">
            <v>산소 절단공</v>
          </cell>
          <cell r="C7">
            <v>1.78</v>
          </cell>
          <cell r="D7" t="str">
            <v>인</v>
          </cell>
          <cell r="E7">
            <v>117371</v>
          </cell>
          <cell r="F7">
            <v>65939</v>
          </cell>
          <cell r="G7">
            <v>117371</v>
          </cell>
        </row>
        <row r="8">
          <cell r="A8" t="str">
            <v>특 별  인 부</v>
          </cell>
          <cell r="C8">
            <v>13.06</v>
          </cell>
          <cell r="D8" t="str">
            <v>인</v>
          </cell>
          <cell r="E8">
            <v>702993</v>
          </cell>
          <cell r="F8">
            <v>53828</v>
          </cell>
          <cell r="G8">
            <v>702993</v>
          </cell>
        </row>
        <row r="9">
          <cell r="A9" t="str">
            <v>산        소</v>
          </cell>
          <cell r="B9" t="str">
            <v>6000ℓ</v>
          </cell>
          <cell r="C9">
            <v>0.69</v>
          </cell>
          <cell r="D9" t="str">
            <v>병</v>
          </cell>
          <cell r="E9">
            <v>4140</v>
          </cell>
          <cell r="H9">
            <v>6000</v>
          </cell>
          <cell r="I9">
            <v>4140</v>
          </cell>
        </row>
        <row r="10">
          <cell r="A10" t="str">
            <v>아 세 틸 렌</v>
          </cell>
          <cell r="B10" t="str">
            <v>2100ℓ</v>
          </cell>
          <cell r="C10">
            <v>0.2</v>
          </cell>
          <cell r="D10" t="str">
            <v>병</v>
          </cell>
          <cell r="E10">
            <v>2708</v>
          </cell>
          <cell r="H10">
            <v>13540</v>
          </cell>
          <cell r="I10">
            <v>2708</v>
          </cell>
        </row>
        <row r="11">
          <cell r="A11" t="str">
            <v>용  접  봉</v>
          </cell>
          <cell r="B11" t="str">
            <v>KSE 4313 4φ</v>
          </cell>
          <cell r="C11">
            <v>31.05</v>
          </cell>
          <cell r="D11" t="str">
            <v>kg</v>
          </cell>
          <cell r="E11">
            <v>20182</v>
          </cell>
          <cell r="H11">
            <v>650</v>
          </cell>
          <cell r="I11">
            <v>20182</v>
          </cell>
        </row>
        <row r="12">
          <cell r="A12" t="str">
            <v>계</v>
          </cell>
          <cell r="E12">
            <v>2103694</v>
          </cell>
          <cell r="G12">
            <v>2076664</v>
          </cell>
          <cell r="I12">
            <v>27030</v>
          </cell>
        </row>
      </sheetData>
      <sheetData sheetId="12" refreshError="1"/>
      <sheetData sheetId="13">
        <row r="1">
          <cell r="B1" t="str">
            <v>Sanding and Epoxy 도장 ( 1㎡당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 xml:space="preserve">Sanding </v>
          </cell>
          <cell r="B4" t="str">
            <v>N.W.C</v>
          </cell>
          <cell r="C4">
            <v>1</v>
          </cell>
          <cell r="D4" t="str">
            <v>㎡</v>
          </cell>
          <cell r="E4">
            <v>15000</v>
          </cell>
          <cell r="K4">
            <v>15000</v>
          </cell>
        </row>
        <row r="5">
          <cell r="A5" t="str">
            <v>Zinc primer</v>
          </cell>
          <cell r="B5" t="str">
            <v>2회</v>
          </cell>
          <cell r="C5">
            <v>0.154</v>
          </cell>
          <cell r="D5" t="str">
            <v>ℓ</v>
          </cell>
          <cell r="E5">
            <v>1137</v>
          </cell>
          <cell r="H5">
            <v>7388</v>
          </cell>
          <cell r="I5">
            <v>1137</v>
          </cell>
        </row>
        <row r="6">
          <cell r="A6" t="str">
            <v>Tar epoxy</v>
          </cell>
          <cell r="B6" t="str">
            <v>2회</v>
          </cell>
          <cell r="C6">
            <v>0.53600000000000003</v>
          </cell>
          <cell r="D6" t="str">
            <v>ℓ</v>
          </cell>
          <cell r="E6">
            <v>1188</v>
          </cell>
          <cell r="H6">
            <v>2218</v>
          </cell>
          <cell r="I6">
            <v>1188</v>
          </cell>
        </row>
        <row r="7">
          <cell r="A7" t="str">
            <v>신      나</v>
          </cell>
          <cell r="B7" t="str">
            <v>Epoxy 용</v>
          </cell>
          <cell r="C7">
            <v>1.6E-2</v>
          </cell>
          <cell r="D7" t="str">
            <v>ℓ</v>
          </cell>
          <cell r="E7">
            <v>14</v>
          </cell>
          <cell r="H7">
            <v>916</v>
          </cell>
          <cell r="I7">
            <v>14</v>
          </cell>
        </row>
        <row r="8">
          <cell r="A8" t="str">
            <v>연  마  지</v>
          </cell>
          <cell r="C8">
            <v>0.15</v>
          </cell>
          <cell r="D8" t="str">
            <v>매</v>
          </cell>
          <cell r="E8">
            <v>15</v>
          </cell>
          <cell r="H8">
            <v>100</v>
          </cell>
          <cell r="I8">
            <v>15</v>
          </cell>
        </row>
        <row r="9">
          <cell r="A9" t="str">
            <v>넝      마</v>
          </cell>
          <cell r="C9">
            <v>0.01</v>
          </cell>
          <cell r="D9" t="str">
            <v>kg</v>
          </cell>
          <cell r="E9">
            <v>4</v>
          </cell>
          <cell r="H9">
            <v>450</v>
          </cell>
          <cell r="I9">
            <v>4</v>
          </cell>
        </row>
        <row r="10">
          <cell r="A10" t="str">
            <v>가  솔  린</v>
          </cell>
          <cell r="C10">
            <v>0.05</v>
          </cell>
          <cell r="D10" t="str">
            <v>ℓ</v>
          </cell>
          <cell r="E10">
            <v>37</v>
          </cell>
          <cell r="H10">
            <v>740</v>
          </cell>
          <cell r="I10">
            <v>37</v>
          </cell>
        </row>
        <row r="11">
          <cell r="A11" t="str">
            <v>도  장  공</v>
          </cell>
          <cell r="C11">
            <v>7.5999999999999998E-2</v>
          </cell>
          <cell r="D11" t="str">
            <v>인</v>
          </cell>
          <cell r="E11">
            <v>4572</v>
          </cell>
          <cell r="F11">
            <v>60159</v>
          </cell>
          <cell r="G11">
            <v>4572</v>
          </cell>
        </row>
        <row r="12">
          <cell r="A12" t="str">
            <v>기 구 손 료</v>
          </cell>
          <cell r="B12" t="str">
            <v>인건비의 2%</v>
          </cell>
          <cell r="E12">
            <v>91</v>
          </cell>
          <cell r="K12">
            <v>91</v>
          </cell>
        </row>
        <row r="13">
          <cell r="A13" t="str">
            <v>계</v>
          </cell>
          <cell r="E13">
            <v>22058</v>
          </cell>
          <cell r="G13">
            <v>4572</v>
          </cell>
          <cell r="I13">
            <v>2395</v>
          </cell>
          <cell r="K13">
            <v>15091</v>
          </cell>
        </row>
      </sheetData>
      <sheetData sheetId="14">
        <row r="1">
          <cell r="B1" t="str">
            <v>스텐 문틀  설치 ( TON 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>기계기사 1급</v>
          </cell>
          <cell r="C4">
            <v>3.9</v>
          </cell>
          <cell r="D4" t="str">
            <v>인</v>
          </cell>
          <cell r="E4">
            <v>335302</v>
          </cell>
          <cell r="F4">
            <v>85975</v>
          </cell>
          <cell r="G4">
            <v>335302</v>
          </cell>
        </row>
        <row r="5">
          <cell r="A5" t="str">
            <v>플랜트기계설치공</v>
          </cell>
          <cell r="C5">
            <v>3.96</v>
          </cell>
          <cell r="D5" t="str">
            <v>인</v>
          </cell>
          <cell r="E5">
            <v>328561</v>
          </cell>
          <cell r="F5">
            <v>82970</v>
          </cell>
          <cell r="G5">
            <v>328561</v>
          </cell>
        </row>
        <row r="6">
          <cell r="A6" t="str">
            <v>플랜트 용접공</v>
          </cell>
          <cell r="C6">
            <v>6.62</v>
          </cell>
          <cell r="D6" t="str">
            <v>인</v>
          </cell>
          <cell r="E6">
            <v>592437</v>
          </cell>
          <cell r="F6">
            <v>89492</v>
          </cell>
          <cell r="G6">
            <v>592437</v>
          </cell>
        </row>
        <row r="7">
          <cell r="A7" t="str">
            <v>산소 절단공</v>
          </cell>
          <cell r="C7">
            <v>1.78</v>
          </cell>
          <cell r="D7" t="str">
            <v>인</v>
          </cell>
          <cell r="E7">
            <v>117371</v>
          </cell>
          <cell r="F7">
            <v>65939</v>
          </cell>
          <cell r="G7">
            <v>117371</v>
          </cell>
        </row>
        <row r="8">
          <cell r="A8" t="str">
            <v>특 별  인 부</v>
          </cell>
          <cell r="C8">
            <v>13.06</v>
          </cell>
          <cell r="D8" t="str">
            <v>인</v>
          </cell>
          <cell r="E8">
            <v>702993</v>
          </cell>
          <cell r="F8">
            <v>53828</v>
          </cell>
          <cell r="G8">
            <v>702993</v>
          </cell>
        </row>
        <row r="9">
          <cell r="A9" t="str">
            <v>산       소</v>
          </cell>
          <cell r="B9" t="str">
            <v>6000ℓ</v>
          </cell>
          <cell r="C9">
            <v>0.69</v>
          </cell>
          <cell r="D9" t="str">
            <v>병</v>
          </cell>
          <cell r="E9">
            <v>4140</v>
          </cell>
          <cell r="H9">
            <v>6000</v>
          </cell>
          <cell r="I9">
            <v>4140</v>
          </cell>
        </row>
        <row r="10">
          <cell r="A10" t="str">
            <v>아 세 틸 렌</v>
          </cell>
          <cell r="B10" t="str">
            <v>2100ℓ</v>
          </cell>
          <cell r="C10">
            <v>0.2</v>
          </cell>
          <cell r="D10" t="str">
            <v>병</v>
          </cell>
          <cell r="E10">
            <v>2708</v>
          </cell>
          <cell r="H10">
            <v>13540</v>
          </cell>
          <cell r="I10">
            <v>2708</v>
          </cell>
        </row>
        <row r="11">
          <cell r="A11" t="str">
            <v>용  접  봉</v>
          </cell>
          <cell r="B11" t="str">
            <v>KSE 4313 4φ</v>
          </cell>
          <cell r="C11">
            <v>16</v>
          </cell>
          <cell r="D11" t="str">
            <v>kg</v>
          </cell>
          <cell r="E11">
            <v>10400</v>
          </cell>
          <cell r="H11">
            <v>650</v>
          </cell>
          <cell r="I11">
            <v>10400</v>
          </cell>
        </row>
        <row r="12">
          <cell r="A12" t="str">
            <v>용  접  봉</v>
          </cell>
          <cell r="B12" t="str">
            <v>SUS 304</v>
          </cell>
          <cell r="C12">
            <v>15.05</v>
          </cell>
          <cell r="D12" t="str">
            <v>kg</v>
          </cell>
          <cell r="E12">
            <v>67273</v>
          </cell>
          <cell r="H12">
            <v>4470</v>
          </cell>
          <cell r="I12">
            <v>67273</v>
          </cell>
        </row>
        <row r="13">
          <cell r="A13" t="str">
            <v>계</v>
          </cell>
          <cell r="E13">
            <v>2161185</v>
          </cell>
          <cell r="G13">
            <v>2076664</v>
          </cell>
          <cell r="I13">
            <v>84521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view="pageBreakPreview" zoomScaleNormal="90" zoomScaleSheetLayoutView="100" workbookViewId="0">
      <pane ySplit="4" topLeftCell="A5" activePane="bottomLeft" state="frozen"/>
      <selection pane="bottomLeft" sqref="A1:M1"/>
    </sheetView>
  </sheetViews>
  <sheetFormatPr defaultRowHeight="22.5" customHeight="1"/>
  <cols>
    <col min="1" max="1" width="21.77734375" style="1" customWidth="1"/>
    <col min="2" max="2" width="18.77734375" style="14" customWidth="1"/>
    <col min="3" max="3" width="6.88671875" style="8" customWidth="1"/>
    <col min="4" max="4" width="4.77734375" style="1" customWidth="1"/>
    <col min="5" max="5" width="8.77734375" style="2" customWidth="1"/>
    <col min="6" max="6" width="12.77734375" style="2" customWidth="1"/>
    <col min="7" max="7" width="8.77734375" style="2" customWidth="1"/>
    <col min="8" max="8" width="12.77734375" style="2" customWidth="1"/>
    <col min="9" max="9" width="8.77734375" style="2" customWidth="1"/>
    <col min="10" max="10" width="12.77734375" style="2" customWidth="1"/>
    <col min="11" max="11" width="10.77734375" style="2" customWidth="1"/>
    <col min="12" max="12" width="15.77734375" style="2" customWidth="1"/>
    <col min="13" max="13" width="13.77734375" style="3" customWidth="1"/>
    <col min="14" max="16384" width="8.88671875" style="3"/>
  </cols>
  <sheetData>
    <row r="1" spans="1:13" s="4" customFormat="1" ht="35.25" customHeight="1" thickTop="1" thickBot="1">
      <c r="A1" s="38" t="s">
        <v>147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s="5" customFormat="1" ht="31.5" customHeight="1" thickTop="1">
      <c r="A2" s="37" t="s">
        <v>145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6" customFormat="1" ht="24" customHeight="1">
      <c r="A3" s="41" t="s">
        <v>13</v>
      </c>
      <c r="B3" s="42" t="s">
        <v>8</v>
      </c>
      <c r="C3" s="44" t="s">
        <v>1</v>
      </c>
      <c r="D3" s="41" t="s">
        <v>2</v>
      </c>
      <c r="E3" s="45" t="s">
        <v>3</v>
      </c>
      <c r="F3" s="45"/>
      <c r="G3" s="45" t="s">
        <v>4</v>
      </c>
      <c r="H3" s="45"/>
      <c r="I3" s="45" t="s">
        <v>11</v>
      </c>
      <c r="J3" s="45"/>
      <c r="K3" s="45" t="s">
        <v>12</v>
      </c>
      <c r="L3" s="45"/>
      <c r="M3" s="41" t="s">
        <v>5</v>
      </c>
    </row>
    <row r="4" spans="1:13" ht="24" customHeight="1">
      <c r="A4" s="41"/>
      <c r="B4" s="43"/>
      <c r="C4" s="44"/>
      <c r="D4" s="41"/>
      <c r="E4" s="16" t="s">
        <v>6</v>
      </c>
      <c r="F4" s="16" t="s">
        <v>7</v>
      </c>
      <c r="G4" s="16" t="s">
        <v>6</v>
      </c>
      <c r="H4" s="16" t="s">
        <v>7</v>
      </c>
      <c r="I4" s="16" t="s">
        <v>9</v>
      </c>
      <c r="J4" s="16" t="s">
        <v>10</v>
      </c>
      <c r="K4" s="16" t="s">
        <v>9</v>
      </c>
      <c r="L4" s="16" t="s">
        <v>10</v>
      </c>
      <c r="M4" s="41"/>
    </row>
    <row r="5" spans="1:13" s="4" customFormat="1" ht="24" customHeight="1">
      <c r="A5" s="17" t="s">
        <v>17</v>
      </c>
      <c r="B5" s="18"/>
      <c r="C5" s="19"/>
      <c r="D5" s="20"/>
      <c r="E5" s="21"/>
      <c r="F5" s="22"/>
      <c r="G5" s="21"/>
      <c r="H5" s="21"/>
      <c r="I5" s="21"/>
      <c r="J5" s="21"/>
      <c r="K5" s="21"/>
      <c r="L5" s="21"/>
      <c r="M5" s="23"/>
    </row>
    <row r="6" spans="1:13" s="4" customFormat="1" ht="24" customHeight="1">
      <c r="A6" s="29" t="s">
        <v>18</v>
      </c>
      <c r="B6" s="10"/>
      <c r="C6" s="30"/>
      <c r="D6" s="13"/>
      <c r="E6" s="11"/>
      <c r="F6" s="15"/>
      <c r="G6" s="11"/>
      <c r="H6" s="11">
        <f t="shared" ref="H6" si="0">C6*G6</f>
        <v>0</v>
      </c>
      <c r="I6" s="11"/>
      <c r="J6" s="11">
        <f t="shared" ref="J6" si="1">C6*I6</f>
        <v>0</v>
      </c>
      <c r="K6" s="11">
        <f t="shared" ref="K6" si="2">E6+G6+I6</f>
        <v>0</v>
      </c>
      <c r="L6" s="11">
        <f t="shared" ref="L6" si="3">SUM(F6+H6+J6)</f>
        <v>0</v>
      </c>
      <c r="M6" s="12"/>
    </row>
    <row r="7" spans="1:13" ht="24" customHeight="1">
      <c r="A7" s="29" t="s">
        <v>25</v>
      </c>
      <c r="B7" s="10" t="s">
        <v>19</v>
      </c>
      <c r="C7" s="30">
        <v>67.3</v>
      </c>
      <c r="D7" s="13" t="s">
        <v>20</v>
      </c>
      <c r="E7" s="11"/>
      <c r="F7" s="15">
        <f t="shared" ref="F7" si="4">C7*E7</f>
        <v>0</v>
      </c>
      <c r="G7" s="11"/>
      <c r="H7" s="11">
        <f t="shared" ref="H7" si="5">C7*G7</f>
        <v>0</v>
      </c>
      <c r="I7" s="11"/>
      <c r="J7" s="11">
        <f t="shared" ref="J7" si="6">C7*I7</f>
        <v>0</v>
      </c>
      <c r="K7" s="11">
        <f t="shared" ref="K7" si="7">E7+G7+I7</f>
        <v>0</v>
      </c>
      <c r="L7" s="11">
        <f t="shared" ref="L7" si="8">SUM(F7+H7+J7)</f>
        <v>0</v>
      </c>
      <c r="M7" s="12"/>
    </row>
    <row r="8" spans="1:13" s="4" customFormat="1" ht="24" customHeight="1">
      <c r="A8" s="29" t="s">
        <v>21</v>
      </c>
      <c r="B8" s="10" t="s">
        <v>22</v>
      </c>
      <c r="C8" s="30">
        <v>67.3</v>
      </c>
      <c r="D8" s="13" t="s">
        <v>24</v>
      </c>
      <c r="E8" s="11"/>
      <c r="F8" s="15">
        <f t="shared" ref="F8" si="9">C8*E8</f>
        <v>0</v>
      </c>
      <c r="G8" s="11"/>
      <c r="H8" s="11">
        <f t="shared" ref="H8" si="10">C8*G8</f>
        <v>0</v>
      </c>
      <c r="I8" s="11"/>
      <c r="J8" s="11">
        <f t="shared" ref="J8" si="11">C8*I8</f>
        <v>0</v>
      </c>
      <c r="K8" s="11">
        <f t="shared" ref="K8" si="12">E8+G8+I8</f>
        <v>0</v>
      </c>
      <c r="L8" s="11">
        <f t="shared" ref="L8" si="13">SUM(F8+H8+J8)</f>
        <v>0</v>
      </c>
      <c r="M8" s="12"/>
    </row>
    <row r="9" spans="1:13" s="4" customFormat="1" ht="24" customHeight="1">
      <c r="A9" s="7"/>
      <c r="B9" s="10" t="s">
        <v>23</v>
      </c>
      <c r="C9" s="30">
        <v>67.3</v>
      </c>
      <c r="D9" s="13" t="s">
        <v>24</v>
      </c>
      <c r="E9" s="11"/>
      <c r="F9" s="15">
        <f t="shared" ref="F9:F15" si="14">C9*E9</f>
        <v>0</v>
      </c>
      <c r="G9" s="11"/>
      <c r="H9" s="11">
        <f t="shared" ref="H9:H15" si="15">C9*G9</f>
        <v>0</v>
      </c>
      <c r="I9" s="11"/>
      <c r="J9" s="11">
        <f t="shared" ref="J9:J15" si="16">C9*I9</f>
        <v>0</v>
      </c>
      <c r="K9" s="11">
        <f t="shared" ref="K9:K15" si="17">E9+G9+I9</f>
        <v>0</v>
      </c>
      <c r="L9" s="11">
        <f t="shared" ref="L9:L15" si="18">SUM(F9+H9+J9)</f>
        <v>0</v>
      </c>
      <c r="M9" s="12"/>
    </row>
    <row r="10" spans="1:13" s="4" customFormat="1" ht="24" customHeight="1">
      <c r="A10" s="7" t="s">
        <v>26</v>
      </c>
      <c r="B10" s="10"/>
      <c r="C10" s="30"/>
      <c r="D10" s="13"/>
      <c r="E10" s="11"/>
      <c r="F10" s="15">
        <f>SUM(F7:F9)</f>
        <v>0</v>
      </c>
      <c r="G10" s="11"/>
      <c r="H10" s="11">
        <f>SUM(H6:H9)</f>
        <v>0</v>
      </c>
      <c r="I10" s="11"/>
      <c r="J10" s="11">
        <f t="shared" si="16"/>
        <v>0</v>
      </c>
      <c r="K10" s="11">
        <f t="shared" si="17"/>
        <v>0</v>
      </c>
      <c r="L10" s="11">
        <f t="shared" si="18"/>
        <v>0</v>
      </c>
      <c r="M10" s="12"/>
    </row>
    <row r="11" spans="1:13" s="4" customFormat="1" ht="24" customHeight="1">
      <c r="A11" s="29" t="s">
        <v>27</v>
      </c>
      <c r="B11" s="31"/>
      <c r="C11" s="32"/>
      <c r="D11" s="33"/>
      <c r="E11" s="21"/>
      <c r="F11" s="22"/>
      <c r="G11" s="21"/>
      <c r="H11" s="21"/>
      <c r="I11" s="21"/>
      <c r="J11" s="21"/>
      <c r="K11" s="21"/>
      <c r="L11" s="21"/>
      <c r="M11" s="34"/>
    </row>
    <row r="12" spans="1:13" ht="24" customHeight="1">
      <c r="A12" s="7" t="s">
        <v>28</v>
      </c>
      <c r="B12" s="10" t="s">
        <v>31</v>
      </c>
      <c r="C12" s="30">
        <v>5.5</v>
      </c>
      <c r="D12" s="13" t="s">
        <v>29</v>
      </c>
      <c r="E12" s="11"/>
      <c r="F12" s="15">
        <f t="shared" si="14"/>
        <v>0</v>
      </c>
      <c r="G12" s="11"/>
      <c r="H12" s="11">
        <f t="shared" si="15"/>
        <v>0</v>
      </c>
      <c r="I12" s="11"/>
      <c r="J12" s="11">
        <f t="shared" si="16"/>
        <v>0</v>
      </c>
      <c r="K12" s="11">
        <f t="shared" si="17"/>
        <v>0</v>
      </c>
      <c r="L12" s="11">
        <f t="shared" si="18"/>
        <v>0</v>
      </c>
      <c r="M12" s="12"/>
    </row>
    <row r="13" spans="1:13" s="4" customFormat="1" ht="24" customHeight="1">
      <c r="A13" s="7"/>
      <c r="B13" s="10" t="s">
        <v>30</v>
      </c>
      <c r="C13" s="30">
        <v>1.5</v>
      </c>
      <c r="D13" s="13" t="s">
        <v>29</v>
      </c>
      <c r="E13" s="11"/>
      <c r="F13" s="15">
        <f t="shared" si="14"/>
        <v>0</v>
      </c>
      <c r="G13" s="11"/>
      <c r="H13" s="11">
        <f t="shared" si="15"/>
        <v>0</v>
      </c>
      <c r="I13" s="11"/>
      <c r="J13" s="11">
        <f t="shared" si="16"/>
        <v>0</v>
      </c>
      <c r="K13" s="11">
        <f t="shared" si="17"/>
        <v>0</v>
      </c>
      <c r="L13" s="11">
        <f t="shared" si="18"/>
        <v>0</v>
      </c>
      <c r="M13" s="12"/>
    </row>
    <row r="14" spans="1:13" ht="24" customHeight="1">
      <c r="A14" s="7" t="s">
        <v>32</v>
      </c>
      <c r="B14" s="10" t="s">
        <v>33</v>
      </c>
      <c r="C14" s="12">
        <v>1</v>
      </c>
      <c r="D14" s="13" t="s">
        <v>34</v>
      </c>
      <c r="E14" s="11"/>
      <c r="F14" s="15">
        <f t="shared" si="14"/>
        <v>0</v>
      </c>
      <c r="G14" s="11"/>
      <c r="H14" s="11">
        <f t="shared" si="15"/>
        <v>0</v>
      </c>
      <c r="I14" s="11"/>
      <c r="J14" s="11">
        <f t="shared" si="16"/>
        <v>0</v>
      </c>
      <c r="K14" s="11">
        <f t="shared" si="17"/>
        <v>0</v>
      </c>
      <c r="L14" s="11">
        <f t="shared" si="18"/>
        <v>0</v>
      </c>
      <c r="M14" s="12"/>
    </row>
    <row r="15" spans="1:13" ht="24" customHeight="1">
      <c r="A15" s="7" t="s">
        <v>142</v>
      </c>
      <c r="B15" s="10" t="s">
        <v>35</v>
      </c>
      <c r="C15" s="12">
        <v>4</v>
      </c>
      <c r="D15" s="13" t="s">
        <v>24</v>
      </c>
      <c r="E15" s="11"/>
      <c r="F15" s="15">
        <f t="shared" si="14"/>
        <v>0</v>
      </c>
      <c r="G15" s="11"/>
      <c r="H15" s="11">
        <f t="shared" si="15"/>
        <v>0</v>
      </c>
      <c r="I15" s="11"/>
      <c r="J15" s="11">
        <f t="shared" si="16"/>
        <v>0</v>
      </c>
      <c r="K15" s="11">
        <f t="shared" si="17"/>
        <v>0</v>
      </c>
      <c r="L15" s="11">
        <f t="shared" si="18"/>
        <v>0</v>
      </c>
      <c r="M15" s="12"/>
    </row>
    <row r="16" spans="1:13" ht="24" customHeight="1">
      <c r="A16" s="7"/>
      <c r="B16" s="10" t="s">
        <v>23</v>
      </c>
      <c r="C16" s="12">
        <v>4</v>
      </c>
      <c r="D16" s="13" t="s">
        <v>24</v>
      </c>
      <c r="E16" s="11"/>
      <c r="F16" s="15">
        <f t="shared" ref="F16" si="19">C16*E16</f>
        <v>0</v>
      </c>
      <c r="G16" s="11"/>
      <c r="H16" s="11">
        <f t="shared" ref="H16" si="20">C16*G16</f>
        <v>0</v>
      </c>
      <c r="I16" s="11"/>
      <c r="J16" s="11">
        <f t="shared" ref="J16:J17" si="21">C16*I16</f>
        <v>0</v>
      </c>
      <c r="K16" s="11">
        <f t="shared" ref="K16:K17" si="22">E16+G16+I16</f>
        <v>0</v>
      </c>
      <c r="L16" s="11">
        <f t="shared" ref="L16:L17" si="23">SUM(F16+H16+J16)</f>
        <v>0</v>
      </c>
      <c r="M16" s="12"/>
    </row>
    <row r="17" spans="1:13" ht="24" customHeight="1">
      <c r="A17" s="7" t="s">
        <v>36</v>
      </c>
      <c r="B17" s="10"/>
      <c r="C17" s="12"/>
      <c r="D17" s="13"/>
      <c r="E17" s="11"/>
      <c r="F17" s="15">
        <f>SUM(F12:F16)</f>
        <v>0</v>
      </c>
      <c r="G17" s="11"/>
      <c r="H17" s="11">
        <f>SUM(H12:H16)</f>
        <v>0</v>
      </c>
      <c r="I17" s="11"/>
      <c r="J17" s="11">
        <f t="shared" si="21"/>
        <v>0</v>
      </c>
      <c r="K17" s="11">
        <f t="shared" si="22"/>
        <v>0</v>
      </c>
      <c r="L17" s="11">
        <f t="shared" si="23"/>
        <v>0</v>
      </c>
      <c r="M17" s="12"/>
    </row>
    <row r="18" spans="1:13" s="4" customFormat="1" ht="24" customHeight="1">
      <c r="A18" s="9" t="s">
        <v>14</v>
      </c>
      <c r="B18" s="24"/>
      <c r="C18" s="25"/>
      <c r="D18" s="26"/>
      <c r="E18" s="27"/>
      <c r="F18" s="28">
        <f>F10+F17</f>
        <v>0</v>
      </c>
      <c r="G18" s="27"/>
      <c r="H18" s="27">
        <f>H10+H17</f>
        <v>0</v>
      </c>
      <c r="I18" s="27"/>
      <c r="J18" s="27"/>
      <c r="K18" s="27">
        <f t="shared" ref="K18" si="24">E18+G18+I18</f>
        <v>0</v>
      </c>
      <c r="L18" s="27">
        <f t="shared" ref="L18" si="25">SUM(F18+H18+J18)</f>
        <v>0</v>
      </c>
      <c r="M18" s="25"/>
    </row>
    <row r="19" spans="1:13" s="4" customFormat="1" ht="24" customHeight="1">
      <c r="A19" s="46"/>
      <c r="B19" s="47"/>
      <c r="C19" s="48"/>
      <c r="D19" s="49"/>
      <c r="E19" s="50"/>
      <c r="F19" s="51"/>
      <c r="G19" s="50"/>
      <c r="H19" s="50"/>
      <c r="I19" s="50"/>
      <c r="J19" s="50"/>
      <c r="K19" s="50"/>
      <c r="L19" s="50"/>
      <c r="M19" s="52"/>
    </row>
    <row r="20" spans="1:13" ht="24" customHeight="1">
      <c r="A20" s="17" t="s">
        <v>146</v>
      </c>
      <c r="B20" s="18"/>
      <c r="C20" s="19"/>
      <c r="D20" s="20"/>
      <c r="E20" s="21"/>
      <c r="F20" s="22"/>
      <c r="G20" s="21"/>
      <c r="H20" s="21"/>
      <c r="I20" s="21"/>
      <c r="J20" s="21"/>
      <c r="K20" s="21"/>
      <c r="L20" s="21"/>
      <c r="M20" s="23"/>
    </row>
    <row r="21" spans="1:13" ht="24" customHeight="1">
      <c r="A21" s="29" t="s">
        <v>37</v>
      </c>
      <c r="B21" s="10"/>
      <c r="C21" s="12"/>
      <c r="D21" s="13"/>
      <c r="E21" s="11"/>
      <c r="F21" s="15"/>
      <c r="G21" s="11"/>
      <c r="H21" s="11">
        <f t="shared" ref="H21:H42" si="26">C21*G21</f>
        <v>0</v>
      </c>
      <c r="I21" s="11"/>
      <c r="J21" s="11">
        <f t="shared" ref="J21:J43" si="27">C21*I21</f>
        <v>0</v>
      </c>
      <c r="K21" s="11">
        <f t="shared" ref="K21:K44" si="28">E21+G21+I21</f>
        <v>0</v>
      </c>
      <c r="L21" s="11">
        <f t="shared" ref="L21" si="29">SUM(F21+H21+J21)</f>
        <v>0</v>
      </c>
      <c r="M21" s="12"/>
    </row>
    <row r="22" spans="1:13" ht="24" customHeight="1">
      <c r="A22" s="29" t="s">
        <v>38</v>
      </c>
      <c r="B22" s="10" t="s">
        <v>39</v>
      </c>
      <c r="C22" s="30">
        <v>67.3</v>
      </c>
      <c r="D22" s="13" t="s">
        <v>20</v>
      </c>
      <c r="E22" s="11"/>
      <c r="F22" s="15">
        <f t="shared" ref="F22:F42" si="30">C22*E22</f>
        <v>0</v>
      </c>
      <c r="G22" s="11"/>
      <c r="H22" s="11">
        <f t="shared" si="26"/>
        <v>0</v>
      </c>
      <c r="I22" s="11"/>
      <c r="J22" s="11">
        <f t="shared" si="27"/>
        <v>0</v>
      </c>
      <c r="K22" s="11">
        <f t="shared" si="28"/>
        <v>0</v>
      </c>
      <c r="L22" s="11">
        <f t="shared" ref="L22:L44" si="31">SUM(F22+H22+J22)</f>
        <v>0</v>
      </c>
      <c r="M22" s="12"/>
    </row>
    <row r="23" spans="1:13" ht="24" customHeight="1">
      <c r="A23" s="29" t="s">
        <v>40</v>
      </c>
      <c r="B23" s="10" t="s">
        <v>41</v>
      </c>
      <c r="C23" s="12">
        <v>83</v>
      </c>
      <c r="D23" s="13" t="s">
        <v>42</v>
      </c>
      <c r="E23" s="11"/>
      <c r="F23" s="15">
        <f t="shared" si="30"/>
        <v>0</v>
      </c>
      <c r="G23" s="11"/>
      <c r="H23" s="11">
        <f t="shared" si="26"/>
        <v>0</v>
      </c>
      <c r="I23" s="11"/>
      <c r="J23" s="11">
        <f t="shared" si="27"/>
        <v>0</v>
      </c>
      <c r="K23" s="11">
        <f t="shared" si="28"/>
        <v>0</v>
      </c>
      <c r="L23" s="11">
        <f t="shared" si="31"/>
        <v>0</v>
      </c>
      <c r="M23" s="12"/>
    </row>
    <row r="24" spans="1:13" s="4" customFormat="1" ht="24" customHeight="1">
      <c r="A24" s="7" t="s">
        <v>32</v>
      </c>
      <c r="B24" s="10" t="s">
        <v>43</v>
      </c>
      <c r="C24" s="12">
        <v>1</v>
      </c>
      <c r="D24" s="13" t="s">
        <v>34</v>
      </c>
      <c r="E24" s="11"/>
      <c r="F24" s="15">
        <f t="shared" si="30"/>
        <v>0</v>
      </c>
      <c r="G24" s="11"/>
      <c r="H24" s="11">
        <f t="shared" si="26"/>
        <v>0</v>
      </c>
      <c r="I24" s="11"/>
      <c r="J24" s="11">
        <f t="shared" si="27"/>
        <v>0</v>
      </c>
      <c r="K24" s="11">
        <f t="shared" si="28"/>
        <v>0</v>
      </c>
      <c r="L24" s="11">
        <f t="shared" si="31"/>
        <v>0</v>
      </c>
      <c r="M24" s="12"/>
    </row>
    <row r="25" spans="1:13" s="4" customFormat="1" ht="24" customHeight="1">
      <c r="A25" s="7" t="s">
        <v>44</v>
      </c>
      <c r="B25" s="10" t="s">
        <v>45</v>
      </c>
      <c r="C25" s="30">
        <v>67.3</v>
      </c>
      <c r="D25" s="13" t="s">
        <v>20</v>
      </c>
      <c r="E25" s="11"/>
      <c r="F25" s="15">
        <f t="shared" si="30"/>
        <v>0</v>
      </c>
      <c r="G25" s="11"/>
      <c r="H25" s="11">
        <f t="shared" si="26"/>
        <v>0</v>
      </c>
      <c r="I25" s="11"/>
      <c r="J25" s="11">
        <f t="shared" si="27"/>
        <v>0</v>
      </c>
      <c r="K25" s="11">
        <f t="shared" si="28"/>
        <v>0</v>
      </c>
      <c r="L25" s="11">
        <f t="shared" si="31"/>
        <v>0</v>
      </c>
      <c r="M25" s="12"/>
    </row>
    <row r="26" spans="1:13" ht="24" customHeight="1">
      <c r="A26" s="7"/>
      <c r="B26" s="10" t="s">
        <v>23</v>
      </c>
      <c r="C26" s="30">
        <v>67.3</v>
      </c>
      <c r="D26" s="13" t="s">
        <v>20</v>
      </c>
      <c r="E26" s="11"/>
      <c r="F26" s="15">
        <f t="shared" si="30"/>
        <v>0</v>
      </c>
      <c r="G26" s="11"/>
      <c r="H26" s="11">
        <f t="shared" si="26"/>
        <v>0</v>
      </c>
      <c r="I26" s="11"/>
      <c r="J26" s="11">
        <f t="shared" si="27"/>
        <v>0</v>
      </c>
      <c r="K26" s="11">
        <f t="shared" si="28"/>
        <v>0</v>
      </c>
      <c r="L26" s="11">
        <f t="shared" si="31"/>
        <v>0</v>
      </c>
      <c r="M26" s="12"/>
    </row>
    <row r="27" spans="1:13" ht="24" customHeight="1">
      <c r="A27" s="7" t="s">
        <v>46</v>
      </c>
      <c r="B27" s="10" t="s">
        <v>16</v>
      </c>
      <c r="C27" s="30">
        <v>68.3</v>
      </c>
      <c r="D27" s="13" t="s">
        <v>20</v>
      </c>
      <c r="E27" s="11"/>
      <c r="F27" s="15">
        <f t="shared" si="30"/>
        <v>0</v>
      </c>
      <c r="G27" s="11"/>
      <c r="H27" s="11">
        <f t="shared" si="26"/>
        <v>0</v>
      </c>
      <c r="I27" s="11"/>
      <c r="J27" s="11">
        <f t="shared" si="27"/>
        <v>0</v>
      </c>
      <c r="K27" s="11">
        <f t="shared" si="28"/>
        <v>0</v>
      </c>
      <c r="L27" s="11">
        <f t="shared" si="31"/>
        <v>0</v>
      </c>
      <c r="M27" s="12"/>
    </row>
    <row r="28" spans="1:13" ht="24" customHeight="1">
      <c r="A28" s="7"/>
      <c r="B28" s="10" t="s">
        <v>15</v>
      </c>
      <c r="C28" s="30">
        <v>69.3</v>
      </c>
      <c r="D28" s="13" t="s">
        <v>20</v>
      </c>
      <c r="E28" s="11"/>
      <c r="F28" s="15">
        <f t="shared" si="30"/>
        <v>0</v>
      </c>
      <c r="G28" s="11"/>
      <c r="H28" s="11">
        <f t="shared" si="26"/>
        <v>0</v>
      </c>
      <c r="I28" s="11"/>
      <c r="J28" s="11">
        <f t="shared" si="27"/>
        <v>0</v>
      </c>
      <c r="K28" s="11">
        <f t="shared" si="28"/>
        <v>0</v>
      </c>
      <c r="L28" s="11">
        <f t="shared" si="31"/>
        <v>0</v>
      </c>
      <c r="M28" s="12"/>
    </row>
    <row r="29" spans="1:13" ht="24" customHeight="1">
      <c r="A29" s="7" t="s">
        <v>47</v>
      </c>
      <c r="B29" s="10"/>
      <c r="C29" s="12"/>
      <c r="D29" s="13"/>
      <c r="E29" s="11"/>
      <c r="F29" s="15">
        <f>SUM(F22:F28)</f>
        <v>0</v>
      </c>
      <c r="G29" s="11"/>
      <c r="H29" s="11">
        <f>SUM(H21:H28)</f>
        <v>0</v>
      </c>
      <c r="I29" s="11"/>
      <c r="J29" s="11">
        <f t="shared" si="27"/>
        <v>0</v>
      </c>
      <c r="K29" s="11">
        <f t="shared" si="28"/>
        <v>0</v>
      </c>
      <c r="L29" s="11">
        <f t="shared" si="31"/>
        <v>0</v>
      </c>
      <c r="M29" s="12"/>
    </row>
    <row r="30" spans="1:13" ht="24" customHeight="1">
      <c r="A30" s="7" t="s">
        <v>131</v>
      </c>
      <c r="B30" s="35"/>
      <c r="C30" s="36"/>
      <c r="D30" s="33"/>
      <c r="E30" s="21"/>
      <c r="F30" s="22"/>
      <c r="G30" s="21"/>
      <c r="H30" s="21"/>
      <c r="I30" s="21"/>
      <c r="J30" s="21"/>
      <c r="K30" s="21"/>
      <c r="L30" s="21"/>
      <c r="M30" s="34"/>
    </row>
    <row r="31" spans="1:13" s="4" customFormat="1" ht="24" customHeight="1">
      <c r="A31" s="7" t="s">
        <v>55</v>
      </c>
      <c r="B31" s="10" t="s">
        <v>57</v>
      </c>
      <c r="C31" s="12">
        <v>110</v>
      </c>
      <c r="D31" s="13" t="s">
        <v>53</v>
      </c>
      <c r="E31" s="11"/>
      <c r="F31" s="15">
        <f t="shared" si="30"/>
        <v>0</v>
      </c>
      <c r="G31" s="11"/>
      <c r="H31" s="11">
        <f t="shared" si="26"/>
        <v>0</v>
      </c>
      <c r="I31" s="11"/>
      <c r="J31" s="11">
        <f t="shared" si="27"/>
        <v>0</v>
      </c>
      <c r="K31" s="11">
        <f t="shared" si="28"/>
        <v>0</v>
      </c>
      <c r="L31" s="11">
        <f t="shared" si="31"/>
        <v>0</v>
      </c>
      <c r="M31" s="12"/>
    </row>
    <row r="32" spans="1:13" ht="24" customHeight="1">
      <c r="A32" s="7" t="s">
        <v>56</v>
      </c>
      <c r="B32" s="10" t="s">
        <v>58</v>
      </c>
      <c r="C32" s="12">
        <v>18</v>
      </c>
      <c r="D32" s="13" t="s">
        <v>53</v>
      </c>
      <c r="E32" s="11"/>
      <c r="F32" s="15">
        <f t="shared" si="30"/>
        <v>0</v>
      </c>
      <c r="G32" s="11"/>
      <c r="H32" s="11">
        <f t="shared" si="26"/>
        <v>0</v>
      </c>
      <c r="I32" s="11"/>
      <c r="J32" s="11">
        <f t="shared" si="27"/>
        <v>0</v>
      </c>
      <c r="K32" s="11">
        <f t="shared" si="28"/>
        <v>0</v>
      </c>
      <c r="L32" s="11">
        <f t="shared" si="31"/>
        <v>0</v>
      </c>
      <c r="M32" s="12"/>
    </row>
    <row r="33" spans="1:13" ht="24" customHeight="1">
      <c r="A33" s="7" t="s">
        <v>48</v>
      </c>
      <c r="B33" s="10" t="s">
        <v>54</v>
      </c>
      <c r="C33" s="12">
        <v>62</v>
      </c>
      <c r="D33" s="13" t="s">
        <v>52</v>
      </c>
      <c r="E33" s="11"/>
      <c r="F33" s="15">
        <f t="shared" si="30"/>
        <v>0</v>
      </c>
      <c r="G33" s="11"/>
      <c r="H33" s="11">
        <f t="shared" si="26"/>
        <v>0</v>
      </c>
      <c r="I33" s="11"/>
      <c r="J33" s="11">
        <f t="shared" si="27"/>
        <v>0</v>
      </c>
      <c r="K33" s="11">
        <f t="shared" si="28"/>
        <v>0</v>
      </c>
      <c r="L33" s="11">
        <f t="shared" si="31"/>
        <v>0</v>
      </c>
      <c r="M33" s="12"/>
    </row>
    <row r="34" spans="1:13" ht="24" customHeight="1">
      <c r="A34" s="7" t="s">
        <v>138</v>
      </c>
      <c r="B34" s="10" t="s">
        <v>137</v>
      </c>
      <c r="C34" s="12">
        <v>17.5</v>
      </c>
      <c r="D34" s="13" t="s">
        <v>20</v>
      </c>
      <c r="E34" s="11"/>
      <c r="F34" s="15">
        <f t="shared" si="30"/>
        <v>0</v>
      </c>
      <c r="G34" s="11"/>
      <c r="H34" s="11">
        <f t="shared" si="26"/>
        <v>0</v>
      </c>
      <c r="I34" s="11"/>
      <c r="J34" s="11">
        <f t="shared" si="27"/>
        <v>0</v>
      </c>
      <c r="K34" s="11">
        <f t="shared" si="28"/>
        <v>0</v>
      </c>
      <c r="L34" s="11">
        <f t="shared" si="31"/>
        <v>0</v>
      </c>
      <c r="M34" s="12"/>
    </row>
    <row r="35" spans="1:13" ht="24" customHeight="1">
      <c r="A35" s="7" t="s">
        <v>59</v>
      </c>
      <c r="B35" s="10" t="s">
        <v>50</v>
      </c>
      <c r="C35" s="12">
        <v>1</v>
      </c>
      <c r="D35" s="13" t="s">
        <v>51</v>
      </c>
      <c r="E35" s="11"/>
      <c r="F35" s="15">
        <f t="shared" si="30"/>
        <v>0</v>
      </c>
      <c r="G35" s="11"/>
      <c r="H35" s="11">
        <f t="shared" si="26"/>
        <v>0</v>
      </c>
      <c r="I35" s="11"/>
      <c r="J35" s="11">
        <f t="shared" si="27"/>
        <v>0</v>
      </c>
      <c r="K35" s="11">
        <f t="shared" si="28"/>
        <v>0</v>
      </c>
      <c r="L35" s="11">
        <f t="shared" si="31"/>
        <v>0</v>
      </c>
      <c r="M35" s="12"/>
    </row>
    <row r="36" spans="1:13" ht="24" customHeight="1">
      <c r="A36" s="7" t="s">
        <v>49</v>
      </c>
      <c r="B36" s="10" t="s">
        <v>60</v>
      </c>
      <c r="C36" s="12">
        <v>1</v>
      </c>
      <c r="D36" s="13" t="s">
        <v>51</v>
      </c>
      <c r="E36" s="11"/>
      <c r="F36" s="15">
        <f t="shared" si="30"/>
        <v>0</v>
      </c>
      <c r="G36" s="11"/>
      <c r="H36" s="11">
        <f t="shared" si="26"/>
        <v>0</v>
      </c>
      <c r="I36" s="11"/>
      <c r="J36" s="11">
        <f t="shared" si="27"/>
        <v>0</v>
      </c>
      <c r="K36" s="11">
        <f t="shared" si="28"/>
        <v>0</v>
      </c>
      <c r="L36" s="11">
        <f t="shared" si="31"/>
        <v>0</v>
      </c>
      <c r="M36" s="12"/>
    </row>
    <row r="37" spans="1:13" ht="24" customHeight="1">
      <c r="A37" s="7" t="s">
        <v>132</v>
      </c>
      <c r="B37" s="10" t="s">
        <v>133</v>
      </c>
      <c r="C37" s="12">
        <v>1</v>
      </c>
      <c r="D37" s="13" t="s">
        <v>51</v>
      </c>
      <c r="E37" s="11"/>
      <c r="F37" s="15">
        <f t="shared" si="30"/>
        <v>0</v>
      </c>
      <c r="G37" s="11"/>
      <c r="H37" s="11">
        <f t="shared" si="26"/>
        <v>0</v>
      </c>
      <c r="I37" s="11"/>
      <c r="J37" s="11">
        <f t="shared" si="27"/>
        <v>0</v>
      </c>
      <c r="K37" s="11">
        <f t="shared" si="28"/>
        <v>0</v>
      </c>
      <c r="L37" s="11">
        <f t="shared" si="31"/>
        <v>0</v>
      </c>
      <c r="M37" s="12"/>
    </row>
    <row r="38" spans="1:13" ht="24" customHeight="1">
      <c r="A38" s="7" t="s">
        <v>71</v>
      </c>
      <c r="B38" s="10" t="s">
        <v>72</v>
      </c>
      <c r="C38" s="12">
        <v>1</v>
      </c>
      <c r="D38" s="13" t="s">
        <v>51</v>
      </c>
      <c r="E38" s="11"/>
      <c r="F38" s="15">
        <f t="shared" ref="F38" si="32">C38*E38</f>
        <v>0</v>
      </c>
      <c r="G38" s="11"/>
      <c r="H38" s="11">
        <f t="shared" ref="H38" si="33">C38*G38</f>
        <v>0</v>
      </c>
      <c r="I38" s="11"/>
      <c r="J38" s="11">
        <f t="shared" ref="J38" si="34">C38*I38</f>
        <v>0</v>
      </c>
      <c r="K38" s="11">
        <f t="shared" ref="K38" si="35">E38+G38+I38</f>
        <v>0</v>
      </c>
      <c r="L38" s="11">
        <f t="shared" ref="L38" si="36">SUM(F38+H38+J38)</f>
        <v>0</v>
      </c>
      <c r="M38" s="12"/>
    </row>
    <row r="39" spans="1:13" ht="24" customHeight="1">
      <c r="A39" s="7" t="s">
        <v>61</v>
      </c>
      <c r="B39" s="10" t="s">
        <v>62</v>
      </c>
      <c r="C39" s="12">
        <v>18</v>
      </c>
      <c r="D39" s="13" t="s">
        <v>63</v>
      </c>
      <c r="E39" s="11"/>
      <c r="F39" s="15">
        <f t="shared" si="30"/>
        <v>0</v>
      </c>
      <c r="G39" s="11"/>
      <c r="H39" s="11">
        <f t="shared" si="26"/>
        <v>0</v>
      </c>
      <c r="I39" s="11"/>
      <c r="J39" s="11">
        <f t="shared" si="27"/>
        <v>0</v>
      </c>
      <c r="K39" s="11">
        <f t="shared" si="28"/>
        <v>0</v>
      </c>
      <c r="L39" s="11">
        <f t="shared" si="31"/>
        <v>0</v>
      </c>
      <c r="M39" s="12"/>
    </row>
    <row r="40" spans="1:13" ht="24" customHeight="1">
      <c r="A40" s="7" t="s">
        <v>64</v>
      </c>
      <c r="B40" s="10" t="s">
        <v>65</v>
      </c>
      <c r="C40" s="12">
        <v>1</v>
      </c>
      <c r="D40" s="13" t="s">
        <v>66</v>
      </c>
      <c r="E40" s="11"/>
      <c r="F40" s="15">
        <f t="shared" si="30"/>
        <v>0</v>
      </c>
      <c r="G40" s="11"/>
      <c r="H40" s="11">
        <f t="shared" si="26"/>
        <v>0</v>
      </c>
      <c r="I40" s="11"/>
      <c r="J40" s="11">
        <f t="shared" si="27"/>
        <v>0</v>
      </c>
      <c r="K40" s="11">
        <f t="shared" si="28"/>
        <v>0</v>
      </c>
      <c r="L40" s="11">
        <f t="shared" si="31"/>
        <v>0</v>
      </c>
      <c r="M40" s="12"/>
    </row>
    <row r="41" spans="1:13" ht="24" customHeight="1">
      <c r="A41" s="7" t="s">
        <v>67</v>
      </c>
      <c r="B41" s="10" t="s">
        <v>68</v>
      </c>
      <c r="C41" s="12">
        <v>3</v>
      </c>
      <c r="D41" s="13" t="s">
        <v>70</v>
      </c>
      <c r="E41" s="11"/>
      <c r="F41" s="15">
        <f t="shared" si="30"/>
        <v>0</v>
      </c>
      <c r="G41" s="11"/>
      <c r="H41" s="11">
        <f t="shared" si="26"/>
        <v>0</v>
      </c>
      <c r="I41" s="11"/>
      <c r="J41" s="11">
        <f t="shared" si="27"/>
        <v>0</v>
      </c>
      <c r="K41" s="11">
        <f t="shared" si="28"/>
        <v>0</v>
      </c>
      <c r="L41" s="11">
        <f t="shared" si="31"/>
        <v>0</v>
      </c>
      <c r="M41" s="12"/>
    </row>
    <row r="42" spans="1:13" ht="24" customHeight="1">
      <c r="A42" s="7"/>
      <c r="B42" s="10" t="s">
        <v>69</v>
      </c>
      <c r="C42" s="12">
        <v>3</v>
      </c>
      <c r="D42" s="13" t="s">
        <v>70</v>
      </c>
      <c r="E42" s="11"/>
      <c r="F42" s="15">
        <f t="shared" si="30"/>
        <v>0</v>
      </c>
      <c r="G42" s="11"/>
      <c r="H42" s="11">
        <f t="shared" si="26"/>
        <v>0</v>
      </c>
      <c r="I42" s="11"/>
      <c r="J42" s="11">
        <f t="shared" si="27"/>
        <v>0</v>
      </c>
      <c r="K42" s="11">
        <f t="shared" si="28"/>
        <v>0</v>
      </c>
      <c r="L42" s="11">
        <f t="shared" si="31"/>
        <v>0</v>
      </c>
      <c r="M42" s="12"/>
    </row>
    <row r="43" spans="1:13" ht="24" customHeight="1">
      <c r="A43" s="7" t="s">
        <v>47</v>
      </c>
      <c r="B43" s="10"/>
      <c r="C43" s="12"/>
      <c r="D43" s="13"/>
      <c r="E43" s="11"/>
      <c r="F43" s="15">
        <f>SUM(F30:F42)</f>
        <v>0</v>
      </c>
      <c r="G43" s="11"/>
      <c r="H43" s="11">
        <f>SUM(H30:H42)</f>
        <v>0</v>
      </c>
      <c r="I43" s="11"/>
      <c r="J43" s="11">
        <f t="shared" si="27"/>
        <v>0</v>
      </c>
      <c r="K43" s="11">
        <f t="shared" si="28"/>
        <v>0</v>
      </c>
      <c r="L43" s="11">
        <f t="shared" si="31"/>
        <v>0</v>
      </c>
      <c r="M43" s="12"/>
    </row>
    <row r="44" spans="1:13" ht="24" customHeight="1">
      <c r="A44" s="9" t="s">
        <v>14</v>
      </c>
      <c r="B44" s="24"/>
      <c r="C44" s="25"/>
      <c r="D44" s="26"/>
      <c r="E44" s="27"/>
      <c r="F44" s="28">
        <f>F29+F43</f>
        <v>0</v>
      </c>
      <c r="G44" s="27"/>
      <c r="H44" s="27">
        <f>H29+H43</f>
        <v>0</v>
      </c>
      <c r="I44" s="27"/>
      <c r="J44" s="27">
        <f>J43</f>
        <v>0</v>
      </c>
      <c r="K44" s="27">
        <f t="shared" si="28"/>
        <v>0</v>
      </c>
      <c r="L44" s="27">
        <f t="shared" si="31"/>
        <v>0</v>
      </c>
      <c r="M44" s="25"/>
    </row>
    <row r="45" spans="1:13" ht="24" customHeight="1">
      <c r="A45" s="46"/>
      <c r="B45" s="47"/>
      <c r="C45" s="48"/>
      <c r="D45" s="49"/>
      <c r="E45" s="50"/>
      <c r="F45" s="51"/>
      <c r="G45" s="50"/>
      <c r="H45" s="50"/>
      <c r="I45" s="50"/>
      <c r="J45" s="50"/>
      <c r="K45" s="50"/>
      <c r="L45" s="50"/>
      <c r="M45" s="52"/>
    </row>
    <row r="46" spans="1:13" ht="24" customHeight="1">
      <c r="A46" s="17" t="s">
        <v>73</v>
      </c>
      <c r="B46" s="18"/>
      <c r="C46" s="19"/>
      <c r="D46" s="20"/>
      <c r="E46" s="21"/>
      <c r="F46" s="22"/>
      <c r="G46" s="21"/>
      <c r="H46" s="21"/>
      <c r="I46" s="21"/>
      <c r="J46" s="21"/>
      <c r="K46" s="21"/>
      <c r="L46" s="21"/>
      <c r="M46" s="23"/>
    </row>
    <row r="47" spans="1:13" ht="24" customHeight="1">
      <c r="A47" s="29" t="s">
        <v>77</v>
      </c>
      <c r="B47" s="10" t="s">
        <v>78</v>
      </c>
      <c r="C47" s="12">
        <v>11</v>
      </c>
      <c r="D47" s="13" t="s">
        <v>74</v>
      </c>
      <c r="E47" s="11"/>
      <c r="F47" s="15">
        <f t="shared" ref="F47:F62" si="37">C47*E47</f>
        <v>0</v>
      </c>
      <c r="G47" s="11"/>
      <c r="H47" s="11">
        <f t="shared" ref="H47:H62" si="38">C47*G47</f>
        <v>0</v>
      </c>
      <c r="I47" s="11"/>
      <c r="J47" s="11">
        <f t="shared" ref="J47:J63" si="39">C47*I47</f>
        <v>0</v>
      </c>
      <c r="K47" s="11">
        <f t="shared" ref="K47:K64" si="40">E47+G47+I47</f>
        <v>0</v>
      </c>
      <c r="L47" s="11">
        <f t="shared" ref="L47" si="41">SUM(F47+H47+J47)</f>
        <v>0</v>
      </c>
      <c r="M47" s="12"/>
    </row>
    <row r="48" spans="1:13" ht="24" customHeight="1">
      <c r="A48" s="29"/>
      <c r="B48" s="10" t="s">
        <v>75</v>
      </c>
      <c r="C48" s="12">
        <v>10</v>
      </c>
      <c r="D48" s="13" t="s">
        <v>63</v>
      </c>
      <c r="E48" s="11"/>
      <c r="F48" s="15">
        <f t="shared" si="37"/>
        <v>0</v>
      </c>
      <c r="G48" s="11"/>
      <c r="H48" s="11">
        <f t="shared" si="38"/>
        <v>0</v>
      </c>
      <c r="I48" s="11"/>
      <c r="J48" s="11">
        <f t="shared" si="39"/>
        <v>0</v>
      </c>
      <c r="K48" s="11">
        <f t="shared" si="40"/>
        <v>0</v>
      </c>
      <c r="L48" s="11">
        <f t="shared" ref="L48:L64" si="42">SUM(F48+H48+J48)</f>
        <v>0</v>
      </c>
      <c r="M48" s="12"/>
    </row>
    <row r="49" spans="1:13" ht="24" customHeight="1">
      <c r="A49" s="29"/>
      <c r="B49" s="10" t="s">
        <v>80</v>
      </c>
      <c r="C49" s="12">
        <v>4</v>
      </c>
      <c r="D49" s="13" t="s">
        <v>63</v>
      </c>
      <c r="E49" s="11"/>
      <c r="F49" s="15">
        <f t="shared" si="37"/>
        <v>0</v>
      </c>
      <c r="G49" s="11"/>
      <c r="H49" s="11">
        <f t="shared" si="38"/>
        <v>0</v>
      </c>
      <c r="I49" s="11"/>
      <c r="J49" s="11">
        <f t="shared" si="39"/>
        <v>0</v>
      </c>
      <c r="K49" s="11">
        <f t="shared" si="40"/>
        <v>0</v>
      </c>
      <c r="L49" s="11">
        <f t="shared" si="42"/>
        <v>0</v>
      </c>
      <c r="M49" s="12"/>
    </row>
    <row r="50" spans="1:13" ht="24" customHeight="1">
      <c r="A50" s="29" t="s">
        <v>79</v>
      </c>
      <c r="B50" s="10" t="s">
        <v>81</v>
      </c>
      <c r="C50" s="12">
        <v>1</v>
      </c>
      <c r="D50" s="13" t="s">
        <v>63</v>
      </c>
      <c r="E50" s="11"/>
      <c r="F50" s="15">
        <f t="shared" si="37"/>
        <v>0</v>
      </c>
      <c r="G50" s="11"/>
      <c r="H50" s="11">
        <f t="shared" si="38"/>
        <v>0</v>
      </c>
      <c r="I50" s="11"/>
      <c r="J50" s="11">
        <f t="shared" si="39"/>
        <v>0</v>
      </c>
      <c r="K50" s="11">
        <f t="shared" si="40"/>
        <v>0</v>
      </c>
      <c r="L50" s="11">
        <f t="shared" si="42"/>
        <v>0</v>
      </c>
      <c r="M50" s="12"/>
    </row>
    <row r="51" spans="1:13" ht="24" customHeight="1">
      <c r="A51" s="7" t="s">
        <v>76</v>
      </c>
      <c r="B51" s="10" t="s">
        <v>82</v>
      </c>
      <c r="C51" s="12">
        <v>8</v>
      </c>
      <c r="D51" s="13" t="s">
        <v>63</v>
      </c>
      <c r="E51" s="11"/>
      <c r="F51" s="15">
        <f t="shared" si="37"/>
        <v>0</v>
      </c>
      <c r="G51" s="11"/>
      <c r="H51" s="11">
        <f t="shared" si="38"/>
        <v>0</v>
      </c>
      <c r="I51" s="11"/>
      <c r="J51" s="11">
        <f t="shared" si="39"/>
        <v>0</v>
      </c>
      <c r="K51" s="11">
        <f t="shared" si="40"/>
        <v>0</v>
      </c>
      <c r="L51" s="11">
        <f t="shared" si="42"/>
        <v>0</v>
      </c>
      <c r="M51" s="12"/>
    </row>
    <row r="52" spans="1:13" ht="24" customHeight="1">
      <c r="A52" s="7" t="s">
        <v>83</v>
      </c>
      <c r="B52" s="10" t="s">
        <v>84</v>
      </c>
      <c r="C52" s="30">
        <v>11</v>
      </c>
      <c r="D52" s="13" t="s">
        <v>74</v>
      </c>
      <c r="E52" s="11"/>
      <c r="F52" s="15">
        <f t="shared" si="37"/>
        <v>0</v>
      </c>
      <c r="G52" s="11"/>
      <c r="H52" s="11">
        <f t="shared" si="38"/>
        <v>0</v>
      </c>
      <c r="I52" s="11"/>
      <c r="J52" s="11">
        <f t="shared" si="39"/>
        <v>0</v>
      </c>
      <c r="K52" s="11">
        <f t="shared" si="40"/>
        <v>0</v>
      </c>
      <c r="L52" s="11">
        <f t="shared" si="42"/>
        <v>0</v>
      </c>
      <c r="M52" s="12"/>
    </row>
    <row r="53" spans="1:13" ht="24" customHeight="1">
      <c r="A53" s="7" t="s">
        <v>85</v>
      </c>
      <c r="B53" s="10" t="s">
        <v>86</v>
      </c>
      <c r="C53" s="30">
        <v>1</v>
      </c>
      <c r="D53" s="13" t="s">
        <v>87</v>
      </c>
      <c r="E53" s="11"/>
      <c r="F53" s="15">
        <f t="shared" si="37"/>
        <v>0</v>
      </c>
      <c r="G53" s="11"/>
      <c r="H53" s="11">
        <f t="shared" si="38"/>
        <v>0</v>
      </c>
      <c r="I53" s="11"/>
      <c r="J53" s="11">
        <f t="shared" si="39"/>
        <v>0</v>
      </c>
      <c r="K53" s="11">
        <f t="shared" si="40"/>
        <v>0</v>
      </c>
      <c r="L53" s="11">
        <f t="shared" si="42"/>
        <v>0</v>
      </c>
      <c r="M53" s="12"/>
    </row>
    <row r="54" spans="1:13" ht="24" customHeight="1">
      <c r="A54" s="7" t="s">
        <v>88</v>
      </c>
      <c r="B54" s="10" t="s">
        <v>136</v>
      </c>
      <c r="C54" s="30">
        <v>1</v>
      </c>
      <c r="D54" s="13" t="s">
        <v>51</v>
      </c>
      <c r="E54" s="11"/>
      <c r="F54" s="15">
        <f t="shared" si="37"/>
        <v>0</v>
      </c>
      <c r="G54" s="11"/>
      <c r="H54" s="11">
        <f t="shared" si="38"/>
        <v>0</v>
      </c>
      <c r="I54" s="11"/>
      <c r="J54" s="11">
        <f t="shared" si="39"/>
        <v>0</v>
      </c>
      <c r="K54" s="11">
        <f t="shared" si="40"/>
        <v>0</v>
      </c>
      <c r="L54" s="11">
        <f t="shared" si="42"/>
        <v>0</v>
      </c>
      <c r="M54" s="12"/>
    </row>
    <row r="55" spans="1:13" ht="24" customHeight="1">
      <c r="A55" s="7" t="s">
        <v>89</v>
      </c>
      <c r="B55" s="10" t="s">
        <v>90</v>
      </c>
      <c r="C55" s="30">
        <v>5</v>
      </c>
      <c r="D55" s="13" t="s">
        <v>87</v>
      </c>
      <c r="E55" s="11"/>
      <c r="F55" s="15">
        <f t="shared" si="37"/>
        <v>0</v>
      </c>
      <c r="G55" s="11"/>
      <c r="H55" s="11">
        <f t="shared" si="38"/>
        <v>0</v>
      </c>
      <c r="I55" s="11"/>
      <c r="J55" s="11">
        <f t="shared" si="39"/>
        <v>0</v>
      </c>
      <c r="K55" s="11">
        <f t="shared" si="40"/>
        <v>0</v>
      </c>
      <c r="L55" s="11">
        <f t="shared" si="42"/>
        <v>0</v>
      </c>
      <c r="M55" s="12"/>
    </row>
    <row r="56" spans="1:13" ht="24" customHeight="1">
      <c r="A56" s="7" t="s">
        <v>135</v>
      </c>
      <c r="B56" s="10"/>
      <c r="C56" s="30">
        <v>88</v>
      </c>
      <c r="D56" s="13" t="s">
        <v>134</v>
      </c>
      <c r="E56" s="11"/>
      <c r="F56" s="15">
        <f t="shared" si="37"/>
        <v>0</v>
      </c>
      <c r="G56" s="11"/>
      <c r="H56" s="11">
        <f t="shared" si="38"/>
        <v>0</v>
      </c>
      <c r="I56" s="11"/>
      <c r="J56" s="11">
        <f t="shared" si="39"/>
        <v>0</v>
      </c>
      <c r="K56" s="11">
        <f t="shared" si="40"/>
        <v>0</v>
      </c>
      <c r="L56" s="11">
        <f t="shared" si="42"/>
        <v>0</v>
      </c>
      <c r="M56" s="12"/>
    </row>
    <row r="57" spans="1:13" ht="24" customHeight="1">
      <c r="A57" s="7" t="s">
        <v>98</v>
      </c>
      <c r="B57" s="10" t="s">
        <v>91</v>
      </c>
      <c r="C57" s="12">
        <v>44</v>
      </c>
      <c r="D57" s="13" t="s">
        <v>53</v>
      </c>
      <c r="E57" s="11"/>
      <c r="F57" s="15">
        <f t="shared" si="37"/>
        <v>0</v>
      </c>
      <c r="G57" s="11"/>
      <c r="H57" s="11">
        <f t="shared" si="38"/>
        <v>0</v>
      </c>
      <c r="I57" s="11"/>
      <c r="J57" s="11">
        <f t="shared" si="39"/>
        <v>0</v>
      </c>
      <c r="K57" s="11">
        <f t="shared" si="40"/>
        <v>0</v>
      </c>
      <c r="L57" s="11">
        <f t="shared" si="42"/>
        <v>0</v>
      </c>
      <c r="M57" s="12"/>
    </row>
    <row r="58" spans="1:13" s="4" customFormat="1" ht="24" customHeight="1">
      <c r="A58" s="7"/>
      <c r="B58" s="10" t="s">
        <v>92</v>
      </c>
      <c r="C58" s="12">
        <v>44</v>
      </c>
      <c r="D58" s="13" t="s">
        <v>53</v>
      </c>
      <c r="E58" s="11"/>
      <c r="F58" s="15">
        <f t="shared" si="37"/>
        <v>0</v>
      </c>
      <c r="G58" s="11"/>
      <c r="H58" s="11">
        <f t="shared" si="38"/>
        <v>0</v>
      </c>
      <c r="I58" s="11"/>
      <c r="J58" s="11">
        <f t="shared" si="39"/>
        <v>0</v>
      </c>
      <c r="K58" s="11">
        <f t="shared" si="40"/>
        <v>0</v>
      </c>
      <c r="L58" s="11">
        <f t="shared" si="42"/>
        <v>0</v>
      </c>
      <c r="M58" s="12"/>
    </row>
    <row r="59" spans="1:13" ht="24" customHeight="1">
      <c r="A59" s="7" t="s">
        <v>93</v>
      </c>
      <c r="B59" s="10" t="s">
        <v>65</v>
      </c>
      <c r="C59" s="12">
        <v>1</v>
      </c>
      <c r="D59" s="13" t="s">
        <v>66</v>
      </c>
      <c r="E59" s="11"/>
      <c r="F59" s="15">
        <f t="shared" si="37"/>
        <v>0</v>
      </c>
      <c r="G59" s="11"/>
      <c r="H59" s="11">
        <f t="shared" si="38"/>
        <v>0</v>
      </c>
      <c r="I59" s="11"/>
      <c r="J59" s="11">
        <f t="shared" si="39"/>
        <v>0</v>
      </c>
      <c r="K59" s="11">
        <f t="shared" si="40"/>
        <v>0</v>
      </c>
      <c r="L59" s="11">
        <f t="shared" si="42"/>
        <v>0</v>
      </c>
      <c r="M59" s="12"/>
    </row>
    <row r="60" spans="1:13" ht="24" customHeight="1">
      <c r="A60" s="7" t="s">
        <v>67</v>
      </c>
      <c r="B60" s="10" t="s">
        <v>94</v>
      </c>
      <c r="C60" s="12">
        <v>2</v>
      </c>
      <c r="D60" s="13" t="s">
        <v>70</v>
      </c>
      <c r="E60" s="11"/>
      <c r="F60" s="15">
        <f t="shared" si="37"/>
        <v>0</v>
      </c>
      <c r="G60" s="11"/>
      <c r="H60" s="11">
        <f t="shared" si="38"/>
        <v>0</v>
      </c>
      <c r="I60" s="11"/>
      <c r="J60" s="11">
        <f t="shared" si="39"/>
        <v>0</v>
      </c>
      <c r="K60" s="11">
        <f t="shared" si="40"/>
        <v>0</v>
      </c>
      <c r="L60" s="11">
        <f t="shared" si="42"/>
        <v>0</v>
      </c>
      <c r="M60" s="12"/>
    </row>
    <row r="61" spans="1:13" ht="24" customHeight="1">
      <c r="A61" s="7"/>
      <c r="B61" s="10" t="s">
        <v>95</v>
      </c>
      <c r="C61" s="12">
        <v>2</v>
      </c>
      <c r="D61" s="13" t="s">
        <v>70</v>
      </c>
      <c r="E61" s="11"/>
      <c r="F61" s="15">
        <f t="shared" si="37"/>
        <v>0</v>
      </c>
      <c r="G61" s="11"/>
      <c r="H61" s="11">
        <f t="shared" si="38"/>
        <v>0</v>
      </c>
      <c r="I61" s="11"/>
      <c r="J61" s="11">
        <f t="shared" si="39"/>
        <v>0</v>
      </c>
      <c r="K61" s="11">
        <f t="shared" si="40"/>
        <v>0</v>
      </c>
      <c r="L61" s="11">
        <f t="shared" si="42"/>
        <v>0</v>
      </c>
      <c r="M61" s="12"/>
    </row>
    <row r="62" spans="1:13" ht="24" customHeight="1">
      <c r="A62" s="7"/>
      <c r="B62" s="10" t="s">
        <v>96</v>
      </c>
      <c r="C62" s="12">
        <v>2</v>
      </c>
      <c r="D62" s="13" t="s">
        <v>70</v>
      </c>
      <c r="E62" s="11"/>
      <c r="F62" s="15">
        <f t="shared" si="37"/>
        <v>0</v>
      </c>
      <c r="G62" s="11"/>
      <c r="H62" s="11">
        <f t="shared" si="38"/>
        <v>0</v>
      </c>
      <c r="I62" s="11"/>
      <c r="J62" s="11">
        <f t="shared" si="39"/>
        <v>0</v>
      </c>
      <c r="K62" s="11">
        <f t="shared" si="40"/>
        <v>0</v>
      </c>
      <c r="L62" s="11">
        <f t="shared" si="42"/>
        <v>0</v>
      </c>
      <c r="M62" s="12"/>
    </row>
    <row r="63" spans="1:13" ht="24" customHeight="1">
      <c r="A63" s="7" t="s">
        <v>97</v>
      </c>
      <c r="B63" s="10"/>
      <c r="C63" s="12"/>
      <c r="D63" s="13"/>
      <c r="E63" s="11"/>
      <c r="F63" s="15">
        <f>SUM(F47:F62)</f>
        <v>0</v>
      </c>
      <c r="G63" s="11"/>
      <c r="H63" s="11">
        <f>SUM(H47:H62)</f>
        <v>0</v>
      </c>
      <c r="I63" s="11"/>
      <c r="J63" s="11">
        <f t="shared" si="39"/>
        <v>0</v>
      </c>
      <c r="K63" s="11">
        <f t="shared" si="40"/>
        <v>0</v>
      </c>
      <c r="L63" s="11">
        <f t="shared" si="42"/>
        <v>0</v>
      </c>
      <c r="M63" s="12"/>
    </row>
    <row r="64" spans="1:13" ht="24" customHeight="1">
      <c r="A64" s="9" t="s">
        <v>14</v>
      </c>
      <c r="B64" s="24"/>
      <c r="C64" s="25"/>
      <c r="D64" s="26"/>
      <c r="E64" s="27"/>
      <c r="F64" s="28">
        <f>F63</f>
        <v>0</v>
      </c>
      <c r="G64" s="27"/>
      <c r="H64" s="27">
        <f>H63</f>
        <v>0</v>
      </c>
      <c r="I64" s="27"/>
      <c r="J64" s="27"/>
      <c r="K64" s="27">
        <f t="shared" si="40"/>
        <v>0</v>
      </c>
      <c r="L64" s="27">
        <f t="shared" si="42"/>
        <v>0</v>
      </c>
      <c r="M64" s="25"/>
    </row>
    <row r="65" spans="1:13" ht="24" customHeight="1">
      <c r="A65" s="46"/>
      <c r="B65" s="47"/>
      <c r="C65" s="48"/>
      <c r="D65" s="49"/>
      <c r="E65" s="50"/>
      <c r="F65" s="51"/>
      <c r="G65" s="50"/>
      <c r="H65" s="50"/>
      <c r="I65" s="50"/>
      <c r="J65" s="50"/>
      <c r="K65" s="50"/>
      <c r="L65" s="50"/>
      <c r="M65" s="52"/>
    </row>
    <row r="66" spans="1:13" s="4" customFormat="1" ht="24" customHeight="1">
      <c r="A66" s="17" t="s">
        <v>99</v>
      </c>
      <c r="B66" s="18"/>
      <c r="C66" s="19"/>
      <c r="D66" s="20"/>
      <c r="E66" s="21"/>
      <c r="F66" s="22"/>
      <c r="G66" s="21"/>
      <c r="H66" s="21"/>
      <c r="I66" s="21"/>
      <c r="J66" s="21"/>
      <c r="K66" s="21"/>
      <c r="L66" s="21"/>
      <c r="M66" s="23"/>
    </row>
    <row r="67" spans="1:13" ht="24" customHeight="1">
      <c r="A67" s="29" t="s">
        <v>100</v>
      </c>
      <c r="B67" s="10" t="s">
        <v>101</v>
      </c>
      <c r="C67" s="12">
        <v>7</v>
      </c>
      <c r="D67" s="13" t="s">
        <v>102</v>
      </c>
      <c r="E67" s="11"/>
      <c r="F67" s="15">
        <f t="shared" ref="F67:F70" si="43">C67*E67</f>
        <v>0</v>
      </c>
      <c r="G67" s="11"/>
      <c r="H67" s="11">
        <f t="shared" ref="H67:H70" si="44">C67*G67</f>
        <v>0</v>
      </c>
      <c r="I67" s="11"/>
      <c r="J67" s="11">
        <f t="shared" ref="J67:J71" si="45">C67*I67</f>
        <v>0</v>
      </c>
      <c r="K67" s="11">
        <f t="shared" ref="K67:K72" si="46">E67+G67+I67</f>
        <v>0</v>
      </c>
      <c r="L67" s="11">
        <f t="shared" ref="L67" si="47">SUM(F67+H67+J67)</f>
        <v>0</v>
      </c>
      <c r="M67" s="12"/>
    </row>
    <row r="68" spans="1:13" ht="24" customHeight="1">
      <c r="A68" s="29" t="s">
        <v>103</v>
      </c>
      <c r="B68" s="10"/>
      <c r="C68" s="12">
        <v>1</v>
      </c>
      <c r="D68" s="13" t="s">
        <v>66</v>
      </c>
      <c r="E68" s="11"/>
      <c r="F68" s="15">
        <f t="shared" si="43"/>
        <v>0</v>
      </c>
      <c r="G68" s="11"/>
      <c r="H68" s="11">
        <f t="shared" si="44"/>
        <v>0</v>
      </c>
      <c r="I68" s="11"/>
      <c r="J68" s="11">
        <f t="shared" si="45"/>
        <v>0</v>
      </c>
      <c r="K68" s="11">
        <f t="shared" si="46"/>
        <v>0</v>
      </c>
      <c r="L68" s="11">
        <f t="shared" ref="L68:L72" si="48">SUM(F68+H68+J68)</f>
        <v>0</v>
      </c>
      <c r="M68" s="12"/>
    </row>
    <row r="69" spans="1:13" ht="24" customHeight="1">
      <c r="A69" s="29" t="s">
        <v>67</v>
      </c>
      <c r="B69" s="10" t="s">
        <v>104</v>
      </c>
      <c r="C69" s="12">
        <v>1</v>
      </c>
      <c r="D69" s="13" t="s">
        <v>70</v>
      </c>
      <c r="E69" s="11"/>
      <c r="F69" s="15">
        <f t="shared" si="43"/>
        <v>0</v>
      </c>
      <c r="G69" s="11"/>
      <c r="H69" s="11">
        <f t="shared" si="44"/>
        <v>0</v>
      </c>
      <c r="I69" s="11"/>
      <c r="J69" s="11">
        <f t="shared" si="45"/>
        <v>0</v>
      </c>
      <c r="K69" s="11">
        <f t="shared" si="46"/>
        <v>0</v>
      </c>
      <c r="L69" s="11">
        <f t="shared" si="48"/>
        <v>0</v>
      </c>
      <c r="M69" s="12"/>
    </row>
    <row r="70" spans="1:13" s="4" customFormat="1" ht="24" customHeight="1">
      <c r="A70" s="7"/>
      <c r="B70" s="10" t="s">
        <v>96</v>
      </c>
      <c r="C70" s="12">
        <v>1</v>
      </c>
      <c r="D70" s="13" t="s">
        <v>70</v>
      </c>
      <c r="E70" s="11"/>
      <c r="F70" s="15">
        <f t="shared" si="43"/>
        <v>0</v>
      </c>
      <c r="G70" s="11"/>
      <c r="H70" s="11">
        <f t="shared" si="44"/>
        <v>0</v>
      </c>
      <c r="I70" s="11"/>
      <c r="J70" s="11">
        <f t="shared" si="45"/>
        <v>0</v>
      </c>
      <c r="K70" s="11">
        <f t="shared" si="46"/>
        <v>0</v>
      </c>
      <c r="L70" s="11">
        <f t="shared" si="48"/>
        <v>0</v>
      </c>
      <c r="M70" s="12"/>
    </row>
    <row r="71" spans="1:13" s="4" customFormat="1" ht="24" customHeight="1">
      <c r="A71" s="7" t="s">
        <v>97</v>
      </c>
      <c r="B71" s="10"/>
      <c r="C71" s="30"/>
      <c r="D71" s="13"/>
      <c r="E71" s="11"/>
      <c r="F71" s="15">
        <f>SUM(F67:F70)</f>
        <v>0</v>
      </c>
      <c r="G71" s="11"/>
      <c r="H71" s="11">
        <f>SUM(H67:H70)</f>
        <v>0</v>
      </c>
      <c r="I71" s="11"/>
      <c r="J71" s="11">
        <f t="shared" si="45"/>
        <v>0</v>
      </c>
      <c r="K71" s="11">
        <f t="shared" si="46"/>
        <v>0</v>
      </c>
      <c r="L71" s="11">
        <f t="shared" si="48"/>
        <v>0</v>
      </c>
      <c r="M71" s="12"/>
    </row>
    <row r="72" spans="1:13" s="4" customFormat="1" ht="24" customHeight="1">
      <c r="A72" s="9" t="s">
        <v>14</v>
      </c>
      <c r="B72" s="24"/>
      <c r="C72" s="25"/>
      <c r="D72" s="26"/>
      <c r="E72" s="27"/>
      <c r="F72" s="28">
        <f>F71</f>
        <v>0</v>
      </c>
      <c r="G72" s="27"/>
      <c r="H72" s="27">
        <f>H71</f>
        <v>0</v>
      </c>
      <c r="I72" s="27"/>
      <c r="J72" s="27"/>
      <c r="K72" s="27">
        <f t="shared" si="46"/>
        <v>0</v>
      </c>
      <c r="L72" s="27">
        <f t="shared" si="48"/>
        <v>0</v>
      </c>
      <c r="M72" s="25"/>
    </row>
    <row r="73" spans="1:13" s="4" customFormat="1" ht="24" customHeight="1">
      <c r="A73" s="46"/>
      <c r="B73" s="47"/>
      <c r="C73" s="48"/>
      <c r="D73" s="49"/>
      <c r="E73" s="50"/>
      <c r="F73" s="51"/>
      <c r="G73" s="50"/>
      <c r="H73" s="50"/>
      <c r="I73" s="50"/>
      <c r="J73" s="50"/>
      <c r="K73" s="50"/>
      <c r="L73" s="50"/>
      <c r="M73" s="52"/>
    </row>
    <row r="74" spans="1:13" ht="24" customHeight="1">
      <c r="A74" s="17" t="s">
        <v>105</v>
      </c>
      <c r="B74" s="18"/>
      <c r="C74" s="19"/>
      <c r="D74" s="20"/>
      <c r="E74" s="21"/>
      <c r="F74" s="22"/>
      <c r="G74" s="21"/>
      <c r="H74" s="21"/>
      <c r="I74" s="21"/>
      <c r="J74" s="21"/>
      <c r="K74" s="21"/>
      <c r="L74" s="21"/>
      <c r="M74" s="23"/>
    </row>
    <row r="75" spans="1:13" ht="24" customHeight="1">
      <c r="A75" s="29" t="s">
        <v>106</v>
      </c>
      <c r="B75" s="10"/>
      <c r="C75" s="12"/>
      <c r="D75" s="13"/>
      <c r="E75" s="11"/>
      <c r="F75" s="15"/>
      <c r="G75" s="11"/>
      <c r="H75" s="11">
        <f t="shared" ref="H75:H86" si="49">C75*G75</f>
        <v>0</v>
      </c>
      <c r="I75" s="11"/>
      <c r="J75" s="11">
        <f t="shared" ref="J75:J87" si="50">C75*I75</f>
        <v>0</v>
      </c>
      <c r="K75" s="11">
        <f t="shared" ref="K75:K88" si="51">E75+G75+I75</f>
        <v>0</v>
      </c>
      <c r="L75" s="11">
        <f t="shared" ref="L75" si="52">SUM(F75+H75+J75)</f>
        <v>0</v>
      </c>
      <c r="M75" s="12"/>
    </row>
    <row r="76" spans="1:13" ht="24" customHeight="1">
      <c r="A76" s="29" t="s">
        <v>107</v>
      </c>
      <c r="B76" s="10"/>
      <c r="C76" s="30">
        <v>210</v>
      </c>
      <c r="D76" s="13" t="s">
        <v>113</v>
      </c>
      <c r="E76" s="11"/>
      <c r="F76" s="15">
        <f t="shared" ref="F76:F86" si="53">C76*E76</f>
        <v>0</v>
      </c>
      <c r="G76" s="11"/>
      <c r="H76" s="11">
        <f t="shared" si="49"/>
        <v>0</v>
      </c>
      <c r="I76" s="11"/>
      <c r="J76" s="11">
        <f t="shared" si="50"/>
        <v>0</v>
      </c>
      <c r="K76" s="11">
        <f t="shared" si="51"/>
        <v>0</v>
      </c>
      <c r="L76" s="11">
        <f t="shared" ref="L76:L87" si="54">SUM(F76+H76+J76)</f>
        <v>0</v>
      </c>
      <c r="M76" s="12"/>
    </row>
    <row r="77" spans="1:13" ht="24" customHeight="1">
      <c r="A77" s="29" t="s">
        <v>108</v>
      </c>
      <c r="B77" s="10" t="s">
        <v>110</v>
      </c>
      <c r="C77" s="30">
        <v>210</v>
      </c>
      <c r="D77" s="13" t="s">
        <v>113</v>
      </c>
      <c r="E77" s="11"/>
      <c r="F77" s="15">
        <f t="shared" si="53"/>
        <v>0</v>
      </c>
      <c r="G77" s="11"/>
      <c r="H77" s="11">
        <f t="shared" si="49"/>
        <v>0</v>
      </c>
      <c r="I77" s="11"/>
      <c r="J77" s="11">
        <f t="shared" si="50"/>
        <v>0</v>
      </c>
      <c r="K77" s="11">
        <f t="shared" si="51"/>
        <v>0</v>
      </c>
      <c r="L77" s="11">
        <f t="shared" si="54"/>
        <v>0</v>
      </c>
      <c r="M77" s="12"/>
    </row>
    <row r="78" spans="1:13" ht="24" customHeight="1">
      <c r="A78" s="7" t="s">
        <v>109</v>
      </c>
      <c r="B78" s="10" t="s">
        <v>111</v>
      </c>
      <c r="C78" s="30">
        <v>210</v>
      </c>
      <c r="D78" s="13" t="s">
        <v>113</v>
      </c>
      <c r="E78" s="11"/>
      <c r="F78" s="15">
        <f t="shared" si="53"/>
        <v>0</v>
      </c>
      <c r="G78" s="11"/>
      <c r="H78" s="11">
        <f t="shared" si="49"/>
        <v>0</v>
      </c>
      <c r="I78" s="11"/>
      <c r="J78" s="11">
        <f t="shared" si="50"/>
        <v>0</v>
      </c>
      <c r="K78" s="11">
        <f t="shared" si="51"/>
        <v>0</v>
      </c>
      <c r="L78" s="11">
        <f t="shared" si="54"/>
        <v>0</v>
      </c>
      <c r="M78" s="12"/>
    </row>
    <row r="79" spans="1:13" ht="24" customHeight="1">
      <c r="A79" s="7" t="s">
        <v>67</v>
      </c>
      <c r="B79" s="10" t="s">
        <v>112</v>
      </c>
      <c r="C79" s="30">
        <v>210</v>
      </c>
      <c r="D79" s="13" t="s">
        <v>113</v>
      </c>
      <c r="E79" s="11"/>
      <c r="F79" s="15">
        <f t="shared" si="53"/>
        <v>0</v>
      </c>
      <c r="G79" s="11"/>
      <c r="H79" s="11">
        <f t="shared" si="49"/>
        <v>0</v>
      </c>
      <c r="I79" s="11"/>
      <c r="J79" s="11">
        <f t="shared" si="50"/>
        <v>0</v>
      </c>
      <c r="K79" s="11">
        <f t="shared" si="51"/>
        <v>0</v>
      </c>
      <c r="L79" s="11">
        <f t="shared" si="54"/>
        <v>0</v>
      </c>
      <c r="M79" s="12"/>
    </row>
    <row r="80" spans="1:13" ht="24" customHeight="1">
      <c r="A80" s="7"/>
      <c r="B80" s="10" t="s">
        <v>69</v>
      </c>
      <c r="C80" s="30">
        <v>210</v>
      </c>
      <c r="D80" s="13" t="s">
        <v>113</v>
      </c>
      <c r="E80" s="11"/>
      <c r="F80" s="15">
        <f t="shared" si="53"/>
        <v>0</v>
      </c>
      <c r="G80" s="11"/>
      <c r="H80" s="11">
        <f t="shared" si="49"/>
        <v>0</v>
      </c>
      <c r="I80" s="11"/>
      <c r="J80" s="11">
        <f t="shared" si="50"/>
        <v>0</v>
      </c>
      <c r="K80" s="11">
        <f t="shared" si="51"/>
        <v>0</v>
      </c>
      <c r="L80" s="11">
        <f t="shared" si="54"/>
        <v>0</v>
      </c>
      <c r="M80" s="12"/>
    </row>
    <row r="81" spans="1:13" ht="24" customHeight="1">
      <c r="A81" s="7" t="s">
        <v>115</v>
      </c>
      <c r="B81" s="10"/>
      <c r="C81" s="30"/>
      <c r="D81" s="13"/>
      <c r="E81" s="11"/>
      <c r="F81" s="15">
        <f>SUM(F76:F80)</f>
        <v>0</v>
      </c>
      <c r="G81" s="11"/>
      <c r="H81" s="11">
        <f>SUM(H75:H80)</f>
        <v>0</v>
      </c>
      <c r="I81" s="11"/>
      <c r="J81" s="11">
        <f t="shared" si="50"/>
        <v>0</v>
      </c>
      <c r="K81" s="11">
        <f t="shared" si="51"/>
        <v>0</v>
      </c>
      <c r="L81" s="11">
        <f t="shared" si="54"/>
        <v>0</v>
      </c>
      <c r="M81" s="12"/>
    </row>
    <row r="82" spans="1:13" ht="24" customHeight="1">
      <c r="A82" s="29" t="s">
        <v>114</v>
      </c>
      <c r="B82" s="31" t="s">
        <v>119</v>
      </c>
      <c r="C82" s="32"/>
      <c r="D82" s="33"/>
      <c r="E82" s="21"/>
      <c r="F82" s="22"/>
      <c r="G82" s="21"/>
      <c r="H82" s="21"/>
      <c r="I82" s="21"/>
      <c r="J82" s="21"/>
      <c r="K82" s="21"/>
      <c r="L82" s="21"/>
      <c r="M82" s="34"/>
    </row>
    <row r="83" spans="1:13" ht="24" customHeight="1">
      <c r="A83" s="7" t="s">
        <v>116</v>
      </c>
      <c r="B83" s="10" t="s">
        <v>117</v>
      </c>
      <c r="C83" s="30">
        <v>210</v>
      </c>
      <c r="D83" s="13" t="s">
        <v>113</v>
      </c>
      <c r="E83" s="11"/>
      <c r="F83" s="15">
        <f t="shared" si="53"/>
        <v>0</v>
      </c>
      <c r="G83" s="11"/>
      <c r="H83" s="11">
        <f t="shared" si="49"/>
        <v>0</v>
      </c>
      <c r="I83" s="11"/>
      <c r="J83" s="11">
        <f t="shared" si="50"/>
        <v>0</v>
      </c>
      <c r="K83" s="11">
        <f t="shared" si="51"/>
        <v>0</v>
      </c>
      <c r="L83" s="11">
        <f t="shared" si="54"/>
        <v>0</v>
      </c>
      <c r="M83" s="12"/>
    </row>
    <row r="84" spans="1:13" ht="24" customHeight="1">
      <c r="A84" s="7" t="s">
        <v>93</v>
      </c>
      <c r="B84" s="10" t="s">
        <v>118</v>
      </c>
      <c r="C84" s="30">
        <v>210</v>
      </c>
      <c r="D84" s="13" t="s">
        <v>113</v>
      </c>
      <c r="E84" s="11"/>
      <c r="F84" s="15">
        <f t="shared" si="53"/>
        <v>0</v>
      </c>
      <c r="G84" s="11"/>
      <c r="H84" s="11">
        <f t="shared" si="49"/>
        <v>0</v>
      </c>
      <c r="I84" s="11"/>
      <c r="J84" s="11">
        <f t="shared" si="50"/>
        <v>0</v>
      </c>
      <c r="K84" s="11">
        <f t="shared" si="51"/>
        <v>0</v>
      </c>
      <c r="L84" s="11">
        <f t="shared" si="54"/>
        <v>0</v>
      </c>
      <c r="M84" s="12"/>
    </row>
    <row r="85" spans="1:13" ht="24" customHeight="1">
      <c r="A85" s="7" t="s">
        <v>67</v>
      </c>
      <c r="B85" s="10" t="s">
        <v>112</v>
      </c>
      <c r="C85" s="30">
        <v>210</v>
      </c>
      <c r="D85" s="13" t="s">
        <v>113</v>
      </c>
      <c r="E85" s="11"/>
      <c r="F85" s="15">
        <f t="shared" si="53"/>
        <v>0</v>
      </c>
      <c r="G85" s="11"/>
      <c r="H85" s="11">
        <f t="shared" si="49"/>
        <v>0</v>
      </c>
      <c r="I85" s="11"/>
      <c r="J85" s="11">
        <f t="shared" si="50"/>
        <v>0</v>
      </c>
      <c r="K85" s="11">
        <f t="shared" si="51"/>
        <v>0</v>
      </c>
      <c r="L85" s="11">
        <f t="shared" si="54"/>
        <v>0</v>
      </c>
      <c r="M85" s="12"/>
    </row>
    <row r="86" spans="1:13" ht="24" customHeight="1">
      <c r="A86" s="7"/>
      <c r="B86" s="10" t="s">
        <v>96</v>
      </c>
      <c r="C86" s="30">
        <v>210</v>
      </c>
      <c r="D86" s="13" t="s">
        <v>113</v>
      </c>
      <c r="E86" s="11"/>
      <c r="F86" s="15">
        <f t="shared" si="53"/>
        <v>0</v>
      </c>
      <c r="G86" s="11"/>
      <c r="H86" s="11">
        <f t="shared" si="49"/>
        <v>0</v>
      </c>
      <c r="I86" s="11"/>
      <c r="J86" s="11">
        <f t="shared" si="50"/>
        <v>0</v>
      </c>
      <c r="K86" s="11">
        <f t="shared" si="51"/>
        <v>0</v>
      </c>
      <c r="L86" s="11">
        <f t="shared" si="54"/>
        <v>0</v>
      </c>
      <c r="M86" s="12"/>
    </row>
    <row r="87" spans="1:13" ht="24" customHeight="1">
      <c r="A87" s="7" t="s">
        <v>47</v>
      </c>
      <c r="B87" s="10"/>
      <c r="C87" s="12"/>
      <c r="D87" s="13"/>
      <c r="E87" s="11"/>
      <c r="F87" s="15">
        <f>SUM(F83:F86)</f>
        <v>0</v>
      </c>
      <c r="G87" s="11"/>
      <c r="H87" s="11">
        <f>SUM(H83:H86)</f>
        <v>0</v>
      </c>
      <c r="I87" s="11"/>
      <c r="J87" s="11">
        <f t="shared" si="50"/>
        <v>0</v>
      </c>
      <c r="K87" s="11">
        <f t="shared" si="51"/>
        <v>0</v>
      </c>
      <c r="L87" s="11">
        <f t="shared" si="54"/>
        <v>0</v>
      </c>
      <c r="M87" s="12"/>
    </row>
    <row r="88" spans="1:13" ht="24" customHeight="1">
      <c r="A88" s="9" t="s">
        <v>14</v>
      </c>
      <c r="B88" s="24"/>
      <c r="C88" s="25"/>
      <c r="D88" s="26"/>
      <c r="E88" s="27"/>
      <c r="F88" s="28">
        <f>F81+F87</f>
        <v>0</v>
      </c>
      <c r="G88" s="27"/>
      <c r="H88" s="27">
        <f>H81+H87</f>
        <v>0</v>
      </c>
      <c r="I88" s="27"/>
      <c r="J88" s="27"/>
      <c r="K88" s="27">
        <f t="shared" si="51"/>
        <v>0</v>
      </c>
      <c r="L88" s="27"/>
      <c r="M88" s="25"/>
    </row>
    <row r="89" spans="1:13" ht="24" customHeight="1">
      <c r="A89" s="46"/>
      <c r="B89" s="47"/>
      <c r="C89" s="48"/>
      <c r="D89" s="49"/>
      <c r="E89" s="50"/>
      <c r="F89" s="51"/>
      <c r="G89" s="50"/>
      <c r="H89" s="50"/>
      <c r="I89" s="50"/>
      <c r="J89" s="50"/>
      <c r="K89" s="50"/>
      <c r="L89" s="50"/>
      <c r="M89" s="52"/>
    </row>
    <row r="90" spans="1:13" ht="24" customHeight="1">
      <c r="A90" s="17" t="s">
        <v>120</v>
      </c>
      <c r="B90" s="18"/>
      <c r="C90" s="19"/>
      <c r="D90" s="20"/>
      <c r="E90" s="21"/>
      <c r="F90" s="22"/>
      <c r="G90" s="21"/>
      <c r="H90" s="21"/>
      <c r="I90" s="21"/>
      <c r="J90" s="21"/>
      <c r="K90" s="21"/>
      <c r="L90" s="21"/>
      <c r="M90" s="23"/>
    </row>
    <row r="91" spans="1:13" ht="24" customHeight="1">
      <c r="A91" s="29" t="s">
        <v>122</v>
      </c>
      <c r="B91" s="10" t="s">
        <v>121</v>
      </c>
      <c r="C91" s="12">
        <v>60</v>
      </c>
      <c r="D91" s="13"/>
      <c r="E91" s="11"/>
      <c r="F91" s="15">
        <f>C94*E91</f>
        <v>0</v>
      </c>
      <c r="G91" s="11"/>
      <c r="H91" s="11">
        <f>C94*G91</f>
        <v>0</v>
      </c>
      <c r="I91" s="11"/>
      <c r="J91" s="11">
        <f>C94*I91</f>
        <v>0</v>
      </c>
      <c r="K91" s="11">
        <f t="shared" ref="K91:K96" si="55">E91+G91+I91</f>
        <v>0</v>
      </c>
      <c r="L91" s="11">
        <f t="shared" ref="L91:L95" si="56">SUM(F91+H91+J91)</f>
        <v>0</v>
      </c>
      <c r="M91" s="12"/>
    </row>
    <row r="92" spans="1:13" ht="24" customHeight="1">
      <c r="A92" s="29" t="s">
        <v>123</v>
      </c>
      <c r="B92" s="10"/>
      <c r="C92" s="12">
        <v>60</v>
      </c>
      <c r="D92" s="13"/>
      <c r="E92" s="11"/>
      <c r="F92" s="15">
        <f t="shared" ref="F92:F94" si="57">C92*E92</f>
        <v>0</v>
      </c>
      <c r="G92" s="11"/>
      <c r="H92" s="11">
        <f t="shared" ref="H92:H94" si="58">C92*G92</f>
        <v>0</v>
      </c>
      <c r="I92" s="11"/>
      <c r="J92" s="11">
        <f t="shared" ref="J92:J95" si="59">C92*I92</f>
        <v>0</v>
      </c>
      <c r="K92" s="11">
        <f t="shared" si="55"/>
        <v>0</v>
      </c>
      <c r="L92" s="11">
        <f t="shared" si="56"/>
        <v>0</v>
      </c>
      <c r="M92" s="12"/>
    </row>
    <row r="93" spans="1:13" ht="24" customHeight="1">
      <c r="A93" s="29" t="s">
        <v>124</v>
      </c>
      <c r="B93" s="10" t="s">
        <v>125</v>
      </c>
      <c r="C93" s="12">
        <v>60</v>
      </c>
      <c r="D93" s="13"/>
      <c r="E93" s="11"/>
      <c r="F93" s="15">
        <f t="shared" si="57"/>
        <v>0</v>
      </c>
      <c r="G93" s="11"/>
      <c r="H93" s="11">
        <f t="shared" si="58"/>
        <v>0</v>
      </c>
      <c r="I93" s="11"/>
      <c r="J93" s="11">
        <f t="shared" si="59"/>
        <v>0</v>
      </c>
      <c r="K93" s="11">
        <f t="shared" si="55"/>
        <v>0</v>
      </c>
      <c r="L93" s="11">
        <f t="shared" si="56"/>
        <v>0</v>
      </c>
      <c r="M93" s="12"/>
    </row>
    <row r="94" spans="1:13" ht="24" customHeight="1">
      <c r="A94" s="7"/>
      <c r="B94" s="10" t="s">
        <v>126</v>
      </c>
      <c r="C94" s="12">
        <v>60</v>
      </c>
      <c r="D94" s="13"/>
      <c r="E94" s="11"/>
      <c r="F94" s="15">
        <f t="shared" si="57"/>
        <v>0</v>
      </c>
      <c r="G94" s="11"/>
      <c r="H94" s="11">
        <f t="shared" si="58"/>
        <v>0</v>
      </c>
      <c r="I94" s="11"/>
      <c r="J94" s="11">
        <f t="shared" si="59"/>
        <v>0</v>
      </c>
      <c r="K94" s="11">
        <f t="shared" si="55"/>
        <v>0</v>
      </c>
      <c r="L94" s="11">
        <f t="shared" si="56"/>
        <v>0</v>
      </c>
      <c r="M94" s="12"/>
    </row>
    <row r="95" spans="1:13" ht="24" customHeight="1">
      <c r="A95" s="7" t="s">
        <v>127</v>
      </c>
      <c r="B95" s="10"/>
      <c r="C95" s="30"/>
      <c r="D95" s="13"/>
      <c r="E95" s="11"/>
      <c r="F95" s="15">
        <f>SUM(F91:F94)</f>
        <v>0</v>
      </c>
      <c r="G95" s="11"/>
      <c r="H95" s="11">
        <f>SUM(H91:H94)</f>
        <v>0</v>
      </c>
      <c r="I95" s="11"/>
      <c r="J95" s="11">
        <f t="shared" si="59"/>
        <v>0</v>
      </c>
      <c r="K95" s="11">
        <f t="shared" si="55"/>
        <v>0</v>
      </c>
      <c r="L95" s="11">
        <f t="shared" si="56"/>
        <v>0</v>
      </c>
      <c r="M95" s="12"/>
    </row>
    <row r="96" spans="1:13" ht="24" customHeight="1">
      <c r="A96" s="9" t="s">
        <v>14</v>
      </c>
      <c r="B96" s="24"/>
      <c r="C96" s="25"/>
      <c r="D96" s="26"/>
      <c r="E96" s="27"/>
      <c r="F96" s="28">
        <f>F95</f>
        <v>0</v>
      </c>
      <c r="G96" s="27"/>
      <c r="H96" s="27">
        <f>H95</f>
        <v>0</v>
      </c>
      <c r="I96" s="27"/>
      <c r="J96" s="27"/>
      <c r="K96" s="27">
        <f t="shared" si="55"/>
        <v>0</v>
      </c>
      <c r="L96" s="27"/>
      <c r="M96" s="25"/>
    </row>
    <row r="97" spans="1:13" ht="24" customHeight="1">
      <c r="A97" s="46"/>
      <c r="B97" s="47"/>
      <c r="C97" s="48"/>
      <c r="D97" s="49"/>
      <c r="E97" s="50"/>
      <c r="F97" s="51"/>
      <c r="G97" s="50"/>
      <c r="H97" s="50"/>
      <c r="I97" s="50"/>
      <c r="J97" s="50"/>
      <c r="K97" s="50"/>
      <c r="L97" s="50"/>
      <c r="M97" s="52"/>
    </row>
    <row r="98" spans="1:13" ht="24" customHeight="1">
      <c r="A98" s="17" t="s">
        <v>128</v>
      </c>
      <c r="B98" s="18"/>
      <c r="C98" s="19"/>
      <c r="D98" s="20"/>
      <c r="E98" s="21"/>
      <c r="F98" s="22"/>
      <c r="G98" s="21"/>
      <c r="H98" s="21"/>
      <c r="I98" s="21"/>
      <c r="J98" s="21"/>
      <c r="K98" s="21"/>
      <c r="L98" s="21"/>
      <c r="M98" s="23"/>
    </row>
    <row r="99" spans="1:13" ht="22.5" customHeight="1">
      <c r="A99" s="29" t="s">
        <v>129</v>
      </c>
      <c r="B99" s="10"/>
      <c r="C99" s="12">
        <v>1</v>
      </c>
      <c r="D99" s="13" t="s">
        <v>140</v>
      </c>
      <c r="E99" s="11"/>
      <c r="F99" s="15">
        <f t="shared" ref="F99:F102" si="60">C99*E99</f>
        <v>0</v>
      </c>
      <c r="G99" s="11"/>
      <c r="H99" s="11">
        <f t="shared" ref="H99:H102" si="61">C99*G99</f>
        <v>0</v>
      </c>
      <c r="I99" s="11"/>
      <c r="J99" s="11">
        <f t="shared" ref="J99:J103" si="62">C99*I99</f>
        <v>0</v>
      </c>
      <c r="K99" s="11">
        <f t="shared" ref="K99:K104" si="63">E99+G99+I99</f>
        <v>0</v>
      </c>
      <c r="L99" s="11">
        <f t="shared" ref="L99:L104" si="64">SUM(F99+H99+J99)</f>
        <v>0</v>
      </c>
      <c r="M99" s="12"/>
    </row>
    <row r="100" spans="1:13" ht="22.5" customHeight="1">
      <c r="A100" s="29" t="s">
        <v>130</v>
      </c>
      <c r="B100" s="10"/>
      <c r="C100" s="12">
        <v>1</v>
      </c>
      <c r="D100" s="13" t="s">
        <v>140</v>
      </c>
      <c r="E100" s="11"/>
      <c r="F100" s="15">
        <f t="shared" si="60"/>
        <v>0</v>
      </c>
      <c r="G100" s="11"/>
      <c r="H100" s="11">
        <f t="shared" si="61"/>
        <v>0</v>
      </c>
      <c r="I100" s="11"/>
      <c r="J100" s="11">
        <f t="shared" si="62"/>
        <v>0</v>
      </c>
      <c r="K100" s="11">
        <f t="shared" si="63"/>
        <v>0</v>
      </c>
      <c r="L100" s="11">
        <f t="shared" si="64"/>
        <v>0</v>
      </c>
      <c r="M100" s="12"/>
    </row>
    <row r="101" spans="1:13" ht="22.5" customHeight="1">
      <c r="A101" s="29" t="s">
        <v>141</v>
      </c>
      <c r="B101" s="10"/>
      <c r="C101" s="12">
        <v>1</v>
      </c>
      <c r="D101" s="13" t="s">
        <v>139</v>
      </c>
      <c r="E101" s="11"/>
      <c r="F101" s="15">
        <f t="shared" si="60"/>
        <v>0</v>
      </c>
      <c r="G101" s="11"/>
      <c r="H101" s="11">
        <f t="shared" si="61"/>
        <v>0</v>
      </c>
      <c r="I101" s="11"/>
      <c r="J101" s="11">
        <f t="shared" si="62"/>
        <v>0</v>
      </c>
      <c r="K101" s="11">
        <f t="shared" si="63"/>
        <v>0</v>
      </c>
      <c r="L101" s="11">
        <f t="shared" si="64"/>
        <v>0</v>
      </c>
      <c r="M101" s="12"/>
    </row>
    <row r="102" spans="1:13" ht="22.5" customHeight="1">
      <c r="A102" s="7" t="s">
        <v>143</v>
      </c>
      <c r="B102" s="10"/>
      <c r="C102" s="12">
        <v>1</v>
      </c>
      <c r="D102" s="13" t="s">
        <v>144</v>
      </c>
      <c r="E102" s="11"/>
      <c r="F102" s="15">
        <f t="shared" si="60"/>
        <v>0</v>
      </c>
      <c r="G102" s="11"/>
      <c r="H102" s="11">
        <f t="shared" si="61"/>
        <v>0</v>
      </c>
      <c r="I102" s="11"/>
      <c r="J102" s="11">
        <f t="shared" si="62"/>
        <v>0</v>
      </c>
      <c r="K102" s="11">
        <f t="shared" si="63"/>
        <v>0</v>
      </c>
      <c r="L102" s="11">
        <f t="shared" si="64"/>
        <v>0</v>
      </c>
      <c r="M102" s="12"/>
    </row>
    <row r="103" spans="1:13" ht="22.5" customHeight="1">
      <c r="A103" s="7" t="s">
        <v>0</v>
      </c>
      <c r="B103" s="10"/>
      <c r="C103" s="30"/>
      <c r="D103" s="13"/>
      <c r="E103" s="11"/>
      <c r="F103" s="15">
        <f>SUM(F99:F102)</f>
        <v>0</v>
      </c>
      <c r="G103" s="11"/>
      <c r="H103" s="11">
        <f>SUM(H100:H102)</f>
        <v>0</v>
      </c>
      <c r="I103" s="11"/>
      <c r="J103" s="11">
        <f t="shared" si="62"/>
        <v>0</v>
      </c>
      <c r="K103" s="11">
        <f t="shared" si="63"/>
        <v>0</v>
      </c>
      <c r="L103" s="11">
        <f t="shared" si="64"/>
        <v>0</v>
      </c>
      <c r="M103" s="12"/>
    </row>
    <row r="104" spans="1:13" ht="22.5" customHeight="1">
      <c r="A104" s="9" t="s">
        <v>14</v>
      </c>
      <c r="B104" s="24"/>
      <c r="C104" s="25"/>
      <c r="D104" s="26"/>
      <c r="E104" s="27"/>
      <c r="F104" s="28">
        <f>F103</f>
        <v>0</v>
      </c>
      <c r="G104" s="27"/>
      <c r="H104" s="27">
        <f>H103</f>
        <v>0</v>
      </c>
      <c r="I104" s="27"/>
      <c r="J104" s="27"/>
      <c r="K104" s="27">
        <f t="shared" si="63"/>
        <v>0</v>
      </c>
      <c r="L104" s="27"/>
      <c r="M104" s="25"/>
    </row>
  </sheetData>
  <mergeCells count="11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</mergeCells>
  <phoneticPr fontId="2" type="noConversion"/>
  <pageMargins left="0.6692913385826772" right="0.51181102362204722" top="0.59055118110236227" bottom="0.59055118110236227" header="0.19685039370078741" footer="0.19685039370078741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공내역서</vt:lpstr>
      <vt:lpstr>공내역서!Print_Titles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2020-07-13T05:47:31Z</cp:lastPrinted>
  <dcterms:created xsi:type="dcterms:W3CDTF">2010-09-29T06:05:19Z</dcterms:created>
  <dcterms:modified xsi:type="dcterms:W3CDTF">2020-07-13T05:47:37Z</dcterms:modified>
</cp:coreProperties>
</file>